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15" yWindow="65521" windowWidth="15120" windowHeight="1176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'Лист1'!$A$1:$F$367</definedName>
    <definedName name="_xlnm.Print_Titles" localSheetId="0">'Лист1'!$4:$4</definedName>
  </definedNames>
  <calcPr calcId="125725"/>
</workbook>
</file>

<file path=xl/sharedStrings.xml><?xml version="1.0" encoding="utf-8"?>
<sst xmlns="http://schemas.openxmlformats.org/spreadsheetml/2006/main" count="1517" uniqueCount="568">
  <si>
    <t>Компенсация расходов на оплату жилых помещений и коммунальных услуг в соответствии с Законом Челябинской области «О дополнительных мерах социальной защиты ветеранов в Челябинской области» (Социальное обеспечение и иные выплаты населению)</t>
  </si>
  <si>
    <t>Компенсационные выплаты за пользование услугами связи в соответствии с Законом Челябинской области «О дополнительных мерах социальной защиты ветеранов в Челябинской области» (Социальное обеспечение и иные выплаты населению)</t>
  </si>
  <si>
    <t>Ежемесячное пособие на ребенка в соответствии с Законом Челябинской области «О ежемесячном пособии на ребенка» (Социальное обеспечение и иные выплаты населению)</t>
  </si>
  <si>
    <t>Выплата областного единовременного пособия при рождении ребенка в соответствии с Законом Челябинской области «Об областном единовременном пособии при рождении ребенка» (Социальное обеспечение и иные выплаты населению)</t>
  </si>
  <si>
    <t>Содержание ребенка в семье опекуна и приемной семье, а также вознаграждение, причитающееся приемному родителю, в соответствии с Законом Челябинской области «О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семье» (Социальное обеспечение и иные выплаты населению)</t>
  </si>
  <si>
    <t>Ежемесячная денежная выплата на оплату жилья и коммунальных услуг многодетной семье в соответствии с Законом Челябинской области «О статусе и дополнительных мерах социальной поддержки многодетной семьи в Челябинской области» (Социальное обеспечение и иные выплаты населению)</t>
  </si>
  <si>
    <t>Реализация полномочий Российской Федерации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 81-ФЗ «О государственных пособиях гражданам, имеющим детей» (Социальное обеспечение и иные выплаты населению)</t>
  </si>
  <si>
    <t>Проведение мероприятий "Будущее Чебаркуля" (Социальное обеспечение и иные выплаты населению)</t>
  </si>
  <si>
    <t>Реализация мероприятий по поддержке семей и детей группы риска (Социальное обеспечение и иные выплаты населению)</t>
  </si>
  <si>
    <t>Ежемесячная денежная выплата Почетным гражданам города (Социальное обеспечение и иные выплаты населению)</t>
  </si>
  <si>
    <t>Выплата единовременного денежного пособия (Социальное обеспечение и иные выплаты населению)</t>
  </si>
  <si>
    <t>Оказание материальной помощи в связи с пожаром (Социальное обеспечение и иные выплаты населению)</t>
  </si>
  <si>
    <t>Единовременное денежное пособие юбилярам (90, 95, 100 лет) (Социальное обеспечение и иные выплаты населению)</t>
  </si>
  <si>
    <t>Реализация полномочий Российской Федерации на оплату жилищно-коммунальных услуг отдельным категориям граждан (Социальное обеспечение и иные выплаты населению)</t>
  </si>
  <si>
    <t>Социальная поддержка детей-сирот и детей, оставшихся без попечения родителей, находящихся в муниципальных организациях для детей-сирот и детей, оставшихся без попечения родителей (Иные бюджетные ассигнования)</t>
  </si>
  <si>
    <t>Организация работы органов управления социальной защиты населения муниципальных образований (Иные бюджетные ассигнования)</t>
  </si>
  <si>
    <t>Резервные фонды местных администраций (Иные бюджетные ассигнования)</t>
  </si>
  <si>
    <t>Реализация полномочий Российской Федерации по предоставлению отдельных мер социальной поддержки граждан, подвергшихся воздействию радиации (Социальное обеспечение и иные выплаты населению)</t>
  </si>
  <si>
    <t>Реализация полномочий Российской Федерации по предоставлению отдельных мер социальной поддержки граждан, подвергшихся воздействию радиации  (Закупка товаров, работ и услуг для государственных (муниципальных) нужд)</t>
  </si>
  <si>
    <t>Мероприятия по землеустройству и землепользованию (Иные бюджетные ассигнования)</t>
  </si>
  <si>
    <t>Поисковые и аварийно-спасательные учреждения (Иные бюджетные ассигнования)</t>
  </si>
  <si>
    <t>Руководитель контрольно-счетной палаты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</si>
  <si>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Иные расходы на реализацию отраслевых мероприятий</t>
  </si>
  <si>
    <t>60 0 00 00000</t>
  </si>
  <si>
    <t>Поисковые и аварийно-спасательные учреждения (Закупка товаров, работ и услуг для государственных (муниципальных) нужд)</t>
  </si>
  <si>
    <t>Наименование</t>
  </si>
  <si>
    <t>раздел</t>
  </si>
  <si>
    <t>подраздел</t>
  </si>
  <si>
    <t>целевая статья</t>
  </si>
  <si>
    <t>Всего</t>
  </si>
  <si>
    <t>01</t>
  </si>
  <si>
    <t>03</t>
  </si>
  <si>
    <t>02</t>
  </si>
  <si>
    <t>04</t>
  </si>
  <si>
    <t>06</t>
  </si>
  <si>
    <t>09</t>
  </si>
  <si>
    <t>08</t>
  </si>
  <si>
    <t>10</t>
  </si>
  <si>
    <t>05</t>
  </si>
  <si>
    <t>07</t>
  </si>
  <si>
    <t>12</t>
  </si>
  <si>
    <t>11</t>
  </si>
  <si>
    <t>13</t>
  </si>
  <si>
    <t>Обеспечение деятельности (оказание услуг) подведомственных казенных учреждений</t>
  </si>
  <si>
    <t>Финансовое обеспечение муниципального задания на оказание муниципальных услуг (выполнение работ)</t>
  </si>
  <si>
    <t>100</t>
  </si>
  <si>
    <t>200</t>
  </si>
  <si>
    <t>Уплата налога на имущество организаций, земельного и транспортного налогов</t>
  </si>
  <si>
    <t>800</t>
  </si>
  <si>
    <t>300</t>
  </si>
  <si>
    <t>600</t>
  </si>
  <si>
    <t>группа видов расходов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</si>
  <si>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(Предоставление субсидий бюджетным, автономным учреждениям и иным некоммерческим организациям)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</si>
  <si>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 для обучающихся с ограниченными возможностями здоровья (Предоставление субсидий бюджетным, автономным учреждениям и иным некоммерческим организациям)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</si>
  <si>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 (Предоставление субсидий бюджетным, автономным учреждениям и иным некоммерческим организациям)</t>
  </si>
  <si>
    <t>99 0 00 00000</t>
  </si>
  <si>
    <t>Непрограммное направление деятельности</t>
  </si>
  <si>
    <t>Расходы общегосударственного характера</t>
  </si>
  <si>
    <t>99 0 04 00000</t>
  </si>
  <si>
    <t>99 0 04 20400</t>
  </si>
  <si>
    <t>99 0 04 20300</t>
  </si>
  <si>
    <t>Глава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</si>
  <si>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Руководство и управление в сфере установленных функций органов государственной власти субъектов РФ и органов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</si>
  <si>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Руководство и управление в сфере установленных функций органов государственной власти субъектов РФ и органов местного самоуправления (Закупка товаров, работ и услуг для государственных (муниципальных) нужд)</t>
  </si>
  <si>
    <t>Руководство и управление в сфере установленных функций органов государственной власти субъектов РФ и органов местного самоуправления (Иные бюджетные ассигнования)</t>
  </si>
  <si>
    <t>99 0 04 21100</t>
  </si>
  <si>
    <t>Председатель представительного органа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</si>
  <si>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99 0 89 00000</t>
  </si>
  <si>
    <t>99 0 89 20400</t>
  </si>
  <si>
    <t>50 0 00 00000</t>
  </si>
  <si>
    <t>50 0 10 00000</t>
  </si>
  <si>
    <t>50 0 10 79508</t>
  </si>
  <si>
    <t>Субсидии юридическим лицам (за исключением субсидий муниципальным учреждениям), индивидуальным предпринимателям, физическим лицам</t>
  </si>
  <si>
    <t>48 0 00 00000</t>
  </si>
  <si>
    <t>99 0 04 22500</t>
  </si>
  <si>
    <t>Капитальные вложения в объекты государственной (муниципальной) собственности</t>
  </si>
  <si>
    <t>400</t>
  </si>
  <si>
    <t>63 0 00 00000</t>
  </si>
  <si>
    <t>62 0 00 00000</t>
  </si>
  <si>
    <t>62 0 07 00000</t>
  </si>
  <si>
    <t>62 0 07 79545</t>
  </si>
  <si>
    <t>Мероприятия в рамках программы по оздоровлению экологической обстановки (Закупка товаров, работ и услуг для государственных (муниципальных) нужд)</t>
  </si>
  <si>
    <t>Подпрограмма "Оказание молодым семьям государственной поддержки для улучшения жилищных условий"</t>
  </si>
  <si>
    <t>Социальные выплаты на улучшение жилищных условий гражданам</t>
  </si>
  <si>
    <t>56 0 00 00000</t>
  </si>
  <si>
    <t>56 1 00 00000</t>
  </si>
  <si>
    <t>56 1 15 00000</t>
  </si>
  <si>
    <t>Субвенция на реализацию переданных государственных полномочий по установлению необходимости проведения капитального ремонта общего имущества в многоквартирном доме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</si>
  <si>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46 0 07 00000</t>
  </si>
  <si>
    <t>46 0 07 79525</t>
  </si>
  <si>
    <t>Поддержка и развитие профессионального мастерства педагогических работников, поддержка одаренных детей и талантливой молодежи (Социальное обеспечение и иные выплаты населению)</t>
  </si>
  <si>
    <t>Субвенция на реализацию переданных государственных полномочий по установлению необходимости проведения капитального ремонта общего имущества в многоквартирном доме (Закупка товаров, работ и услуг для государственных (муниципальных) нужд)</t>
  </si>
  <si>
    <t>Субсидии бюджетным и автономным учреждения на иные цели</t>
  </si>
  <si>
    <t>47 0 00 00000</t>
  </si>
  <si>
    <t>Предоставление общедоступного и бесплатного дошкольного образования в образовательных организациях, реализующих программу дошкольного образования (Предоставление субсидий бюджетным, автономным учреждениям и иным некоммерческим организациям)</t>
  </si>
  <si>
    <t>46 0 00 00000</t>
  </si>
  <si>
    <t>45 0 00 00000</t>
  </si>
  <si>
    <t>45 0 56 00000</t>
  </si>
  <si>
    <t>45 0 56 79542</t>
  </si>
  <si>
    <t>14</t>
  </si>
  <si>
    <t>59 0 00 00000</t>
  </si>
  <si>
    <t>65 0 00 00000</t>
  </si>
  <si>
    <t>43 0 00 00000</t>
  </si>
  <si>
    <t>Обеспечение питанием детей из малообеспеченных семей и детей с нарушениями здоровья, обучающихся в муниципальных общеобразовательных организациях (Предоставление субсидий бюджетным, автономным учреждениям и иным некоммерческим организациям)</t>
  </si>
  <si>
    <t>Предоставление субсидий некоммерческим организациям (СМИ), для информирования населения о социально-экономическом развитии муниципального образования и о иной официальной информации (Предоставление субсидий бюджетным, автономным учреждениям и иным некоммерческим организациям)</t>
  </si>
  <si>
    <t>Предоставление субсидий некоммерческим организациям инвалидов по зрению для осуществление деятельности по реабилитации инвалидов по зрению (Предоставление субсидий бюджетным, автономным учреждениям и иным некоммерческим организациям)</t>
  </si>
  <si>
    <t>Выполнение публичных обязательств перед физическим лицом, подлежащих исполнению в денежной форме</t>
  </si>
  <si>
    <t>53 0 00 00000</t>
  </si>
  <si>
    <t>Социальная поддержка отдельных категорий граждан</t>
  </si>
  <si>
    <t>52 0 00 00000</t>
  </si>
  <si>
    <t>52 0 16 00000</t>
  </si>
  <si>
    <t>52 0 16 79570</t>
  </si>
  <si>
    <t>Субсидии некоммерческим организациям (за исключением государственных(муниципальных) учреждений)</t>
  </si>
  <si>
    <t>41 0 00 00000</t>
  </si>
  <si>
    <t>99 0 04 07005</t>
  </si>
  <si>
    <t>Проведение городских мероприятий и социальная поддержка ветеранов (пенсионеров) (Предоставление субсидий бюджетным, автономным учреждениям и иным некоммерческим организациям)</t>
  </si>
  <si>
    <t>Организация работы органов управления социальной защиты населения муниципальных образований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</si>
  <si>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Реализация переданных государственных полномочий в области охраны труда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</si>
  <si>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«Об актах гражданского состояния» полномочий Российской Федерации на государственную регистрацию актов гражданского состояния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</si>
  <si>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Поисковые и аварийно-спасательные учреждения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</si>
  <si>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</si>
  <si>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Создание благоприятных условий в целях привлечения и закрепления медицинских работников для работы в учреждении здравоохранения (Реализация иных государственных функций в области социальной сферы)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</si>
  <si>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 (Закупка товаров, работ и услуг для государственных (муниципальных) нужд)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</si>
  <si>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 (Иные бюджетные ассигнования)</t>
  </si>
  <si>
    <t>Школы-детские сады, школы начальные, неполные средние и средние (Предоставление субсидий бюджетным, автономным учреждениям и иным некоммерческим организациям)</t>
  </si>
  <si>
    <t>Специальные (коррекционные) учреждения (Предоставление субсидий бюджетным, автономным учреждениям и иным некоммерческим организациям)</t>
  </si>
  <si>
    <t>Учреждения по внешкольной работе с детьми (Предоставление субсидий бюджетным, автономным учреждениям и иным некоммерческим организациям)</t>
  </si>
  <si>
    <t>Реализация переданных государственных полномочий по социальному обслуживанию граждан (Предоставление субсидий бюджетным, автономным учреждениям и иным некоммерческим организациям)</t>
  </si>
  <si>
    <t>Организация и осуществление деятельности по опеке и попечительству (Закупка товаров, работ и услуг для государственных (муниципальных) нужд)</t>
  </si>
  <si>
    <t>Проведение мероприятий в рамках календарного плана (Закупка товаров, работ и услуг для государственных (муниципальных) нужд)</t>
  </si>
  <si>
    <t>Проведение мероприятий с детьми и молодежью (Закупка товаров, работ и услуг для государственных (муниципальных) нужд)</t>
  </si>
  <si>
    <t>Реализация мероприятий по поддержке семей и детей группы риска (Закупка товаров, работ и услуг для государственных (муниципальных) нужд)</t>
  </si>
  <si>
    <t>Продуктовые и гигиенические наборы (Закупка товаров, работ и услуг для государственных (муниципальных) нужд)</t>
  </si>
  <si>
    <t>Организация работы органов управления социальной защиты населения муниципальных образований (Закупка товаров, работ и услуг для государственных (муниципальных) нужд)</t>
  </si>
  <si>
    <t>Предоставление гражданам субсидий на оплату жилого помещения и коммунальных услуг (Закупка товаров, работ и услуг для государственных (муниципальных) нужд)</t>
  </si>
  <si>
    <t>Мероприятия по землеустройству и землепользованию (Закупка товаров, работ и услуг для государственных (муниципальных) нужд)</t>
  </si>
  <si>
    <t>Ежемесячная денежная выплата в соответствии с Законом Челябинской области «О мерах социальной поддержки ветеранов в Челябинской области» (Социальное обеспечение и иные выплаты населению)</t>
  </si>
  <si>
    <t>Ежемесячная денежная выплата в соответствии с Законом Челябинской области «О мерах социальной поддержки жертв политических репрессий в Челябинской области» (Социальное обеспечение и иные выплаты населению)</t>
  </si>
  <si>
    <t>Ежемесячная денежная выплата в соответствии с Законом Челябинской области «О звании «Ветеран труда Челябинской области» (Социальное обеспечение и иные выплаты населению)</t>
  </si>
  <si>
    <t>66 0 00 00000</t>
  </si>
  <si>
    <t>42 0 00 00000</t>
  </si>
  <si>
    <t>42 0 07 00000</t>
  </si>
  <si>
    <t>39 0 00 00000</t>
  </si>
  <si>
    <t>39 0 07 00000</t>
  </si>
  <si>
    <t>39 0 07 79008</t>
  </si>
  <si>
    <t>41 1 06 00000</t>
  </si>
  <si>
    <t>41 1 06 79033</t>
  </si>
  <si>
    <t>42 0 07 80005</t>
  </si>
  <si>
    <t>43 0 10 00000</t>
  </si>
  <si>
    <t>43 0 07 00000</t>
  </si>
  <si>
    <t>43 0 07 78400</t>
  </si>
  <si>
    <t>43 0 07 78500</t>
  </si>
  <si>
    <t>43 0 10 78200</t>
  </si>
  <si>
    <t>43 0 20 00000</t>
  </si>
  <si>
    <t>43 0 20 78600</t>
  </si>
  <si>
    <t>43 0 04 00000</t>
  </si>
  <si>
    <t>43 0 04 20400</t>
  </si>
  <si>
    <t>43 0 99 00000</t>
  </si>
  <si>
    <t>43 0 99 45200</t>
  </si>
  <si>
    <t>46 0 10 00000</t>
  </si>
  <si>
    <t>46 0 10 42100</t>
  </si>
  <si>
    <t>46 0 10 43300</t>
  </si>
  <si>
    <t>46 0 10 42300</t>
  </si>
  <si>
    <t>46 0 20 00000</t>
  </si>
  <si>
    <t>46 0 20 79522</t>
  </si>
  <si>
    <t>46 0 04 00000</t>
  </si>
  <si>
    <t>46 0 04 20400</t>
  </si>
  <si>
    <t>46 0 89 00000</t>
  </si>
  <si>
    <t>46 0 89 45200</t>
  </si>
  <si>
    <t>46 0 99 00000</t>
  </si>
  <si>
    <t>46 0 99 45200</t>
  </si>
  <si>
    <t>Реализация иных государственных(муниципальных) функций в области социальной сферы</t>
  </si>
  <si>
    <t>46 0 06 00000</t>
  </si>
  <si>
    <t>47 0 10 00000</t>
  </si>
  <si>
    <t>47 0 10 42000</t>
  </si>
  <si>
    <t>47 0 06 00000</t>
  </si>
  <si>
    <t>51 0 00 00000</t>
  </si>
  <si>
    <t>51 0 89 00000</t>
  </si>
  <si>
    <t>51 0 89 30200</t>
  </si>
  <si>
    <t>51 0 99 00000</t>
  </si>
  <si>
    <t>51 0 99 30200</t>
  </si>
  <si>
    <t>52 0 99 00000</t>
  </si>
  <si>
    <t>52 0 04 00000</t>
  </si>
  <si>
    <t>52 0 15 00000</t>
  </si>
  <si>
    <t>53 0 10 00000</t>
  </si>
  <si>
    <t>53 0 16 00000</t>
  </si>
  <si>
    <t>53 0 16 51370</t>
  </si>
  <si>
    <t>53 0 16 52200</t>
  </si>
  <si>
    <t>53 0 16 52500</t>
  </si>
  <si>
    <t>53 0 95 00000</t>
  </si>
  <si>
    <t>53 0 95 49127</t>
  </si>
  <si>
    <t>53 0 04 00000</t>
  </si>
  <si>
    <t>53 0 04 20400</t>
  </si>
  <si>
    <t>53 0 07 00000</t>
  </si>
  <si>
    <t>53 0 07 79506</t>
  </si>
  <si>
    <t>53 0 16 79501</t>
  </si>
  <si>
    <t>53 0 16 79502</t>
  </si>
  <si>
    <t>53 0 16 79503</t>
  </si>
  <si>
    <t>53 0 16 79504</t>
  </si>
  <si>
    <t>53 0 16 79505</t>
  </si>
  <si>
    <t>53 0 89 00000</t>
  </si>
  <si>
    <t>53 0 89 20400</t>
  </si>
  <si>
    <t>55 0 00 00000</t>
  </si>
  <si>
    <t>55 0 04 00000</t>
  </si>
  <si>
    <t>55 0 04 20400</t>
  </si>
  <si>
    <t>57 0 00 00000</t>
  </si>
  <si>
    <t>57 0 04 00000</t>
  </si>
  <si>
    <t>57 0 04 20400</t>
  </si>
  <si>
    <t>57 0 07 00000</t>
  </si>
  <si>
    <t>57 0 07 90020</t>
  </si>
  <si>
    <t>57 0 89 00000</t>
  </si>
  <si>
    <t>57 0 89 20400</t>
  </si>
  <si>
    <t>57 0 89 90020</t>
  </si>
  <si>
    <t>57 0 07 34003</t>
  </si>
  <si>
    <t>59 0 07 00000</t>
  </si>
  <si>
    <t>60 0 11 00000</t>
  </si>
  <si>
    <t>60 0 11 78001</t>
  </si>
  <si>
    <t>60 0 11 78002</t>
  </si>
  <si>
    <t>60 0 11 78003</t>
  </si>
  <si>
    <t>60 0 11 78004</t>
  </si>
  <si>
    <t>60 0 11 78005</t>
  </si>
  <si>
    <t>63 0 07 00000</t>
  </si>
  <si>
    <t>63 0 07 77001</t>
  </si>
  <si>
    <t>63 0 07 77002</t>
  </si>
  <si>
    <t>63 0 07 77004</t>
  </si>
  <si>
    <t>63 0 07 77005</t>
  </si>
  <si>
    <t>63 0 04 00000</t>
  </si>
  <si>
    <t>63 0 04 20400</t>
  </si>
  <si>
    <t>63 0 89 00000</t>
  </si>
  <si>
    <t>63 0 89 20400</t>
  </si>
  <si>
    <t>65 0 10 00000</t>
  </si>
  <si>
    <t>65 0 10 71680</t>
  </si>
  <si>
    <t>65 0 10 80001</t>
  </si>
  <si>
    <t>65 0 07 00000</t>
  </si>
  <si>
    <t>65 0 07 45000</t>
  </si>
  <si>
    <t>65 0 10 80002</t>
  </si>
  <si>
    <t>65 0 10 80003</t>
  </si>
  <si>
    <t>65 0 89 00000</t>
  </si>
  <si>
    <t>65 0 89 80004</t>
  </si>
  <si>
    <t>65 0 99 00000</t>
  </si>
  <si>
    <t>65 0 99 80003</t>
  </si>
  <si>
    <t>65 0 99 80004</t>
  </si>
  <si>
    <t>65 0 04 00000</t>
  </si>
  <si>
    <t>65 0 04 20400</t>
  </si>
  <si>
    <t>65 0 89 20400</t>
  </si>
  <si>
    <t>65 0 99 45200</t>
  </si>
  <si>
    <t xml:space="preserve">12 </t>
  </si>
  <si>
    <t>66 0 56 79012</t>
  </si>
  <si>
    <t>99 0 04 59300</t>
  </si>
  <si>
    <t>99 0 04 00092</t>
  </si>
  <si>
    <t>Компенсация расходов на уплату взноса на капитальный ремонт общего имущества в многоквартирном доме в соответствии с Законом Челябинской области «О дополнительных мерах социальной поддержки отдельных категорий граждан в Челябинской области» (Закупка товаров, работ и услуг для государственных (муниципальных) нужд)</t>
  </si>
  <si>
    <t>Компенсация расходов на уплату взноса на капитальный ремонт общего имущества в многоквартирном доме в соответствии с Законом Челябинской области «О дополнительных мерах социальной поддержки отдельных категорий граждан в Челябинской области» (Социальное обеспечение и иные выплаты населению)</t>
  </si>
  <si>
    <t>Реализация полномочий Российской Федерации по осуществлению ежегодной денежной выплаты лицам, награжденным нагрудным знаком «Почетный донор России»  (Социальное обеспечение и иные выплаты населению)</t>
  </si>
  <si>
    <t>Возмещение стоимости услуг по погребению и выплата социального пособия на погребение в соответствии с Законом Челябинской области «О возмещении стоимости услуг по погребению и выплате социального пособия на погребение» (Социальное обеспечение и иные выплаты населению)</t>
  </si>
  <si>
    <t>Адресная субсидия гражданам в связи с ростом платы за коммунальные услуги (Социальное обеспечение и иные выплаты населению)</t>
  </si>
  <si>
    <t>Меры социальной поддержки в соответствии с Законом Челябинской области "О дополнительных мерах социальной поддержки детей погибших участников Великой Отечественной войны и приравненных к ним лиц" (ежемесячные денежные выплаты и возмещение расходов, связанных с проездом к местам захоронения)   (Социальное обеспечение и иные выплаты населению)</t>
  </si>
  <si>
    <t>Выплата пенсии за выслугу лет лицам, замещавшим должности муниципальной службы (Социальное обеспечение и иные выплаты населению)</t>
  </si>
  <si>
    <t>Предоставление гражданам субсидий на оплату жилого помещения и коммунальных услуг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</si>
  <si>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и проведение социальных городских мероприятий (Закупка товаров, работ и услуг для государственных (муниципальных) нужд)</t>
  </si>
  <si>
    <t>Обеспечение доступа к открытым спортивным объектам для свободного пользования и организация и проведение официальных физкультурных (физкультурно-оздоровительных) мероприятий (Предоставление субсидий бюджетным, автономным учреждениям и иным некоммерческим организациям)</t>
  </si>
  <si>
    <t>Обеспечение общественного правопорядка при проведении мероприятий с массовым пребыванием граждан (Предоставление субсидий бюджетным, автономным учреждениям и иным некоммерческим организациям)</t>
  </si>
  <si>
    <t>Организация отдыха, оздоровление и временного трудоустройства несовершеннолетних в каникулярное время (Предоставление субсидий бюджетным, автономным учреждениям и иным некоммерческим организациям)</t>
  </si>
  <si>
    <t>Организация предоставления психолого-педагогической, медицинской и социальной помощи обучающимся, испытывающим трудности в освоении основных общеобразовательных программ, своем развитии и социальной адаптации  (Предоставление субсидий бюджетным, автономным учреждениям и иным некоммерческим организациям)</t>
  </si>
  <si>
    <t>Компенсация затрат родителей (законных представителей) детей-инвалидов в части организации обучения по основным общеобразовательным программам на дому  (Социальное обеспечение и иные выплаты населению)</t>
  </si>
  <si>
    <t>Компенсация части платы, взимаемой с родителей (законных представителей) за присмотр и уход за детьми в образовательных организациях, реализующих образовательную программу дошкольного образования, расположенных на территории Челябинской области  (Социальное обеспечение и иные выплаты населению)</t>
  </si>
  <si>
    <t>Мероприятия по повышению доступности и качества предоставления государственных и муниципальных услуг (Предоставление субсидий бюджетным, автономным учреждениям и иным некоммерческим организациям)</t>
  </si>
  <si>
    <t>Социальная поддержка детей-сирот и детей, оставшихся без попечения родителей, находящихся в муниципальных организациях для детей-сирот и детей, оставшихся без попечения родителей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</si>
  <si>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Социальная поддержка детей-сирот и детей, оставшихся без попечения родителей, находящихся в муниципальных организациях для детей-сирот и детей, оставшихся без попечения родителей  (Закупка товаров, работ и услуг для государственных (муниципальных) нужд)</t>
  </si>
  <si>
    <t>Организация и осуществление деятельности по опеке и попечительству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</si>
  <si>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открытости и прозрачности бюджетного процесса (Закупка товаров, работ и услуг для государственных (муниципальных) нужд)</t>
  </si>
  <si>
    <t>Проведение мероприятий  по теплоснабжению (Закупка товаров, работ и услуг для государственных (муниципальных) нужд)</t>
  </si>
  <si>
    <t>Текущий ремонт и содержание помещений и имущества, находящихся в муниципальной казне (Закупка товаров, работ и услуг для государственных (муниципальных) нужд)</t>
  </si>
  <si>
    <t>Текущий ремонт и содержание помещений и имущества, находящихся в муниципальной казне (Иные бюджетные ассигнования)</t>
  </si>
  <si>
    <t>Прочие мероприятия по благоустройству городского округа (Иные бюджетные ассигнования)</t>
  </si>
  <si>
    <t>63 0 55 00000</t>
  </si>
  <si>
    <t>63 0 55 77005</t>
  </si>
  <si>
    <t>Оплата электроэнергии светофорных объектов (Закупка товаров, работ и услуг для государственных (муниципальных) нужд)</t>
  </si>
  <si>
    <t>Обслуживание светофорных объектов, обслуживание, замена и установка дорожных знаков (Закупка товаров, работ и услуг для государственных (муниципальных) нужд)</t>
  </si>
  <si>
    <t>Ремонт и замена пешеходных ограждений (Закупка товаров, работ и услуг для государственных (муниципальных) нужд)</t>
  </si>
  <si>
    <t>Организация проведения на территории Челябинской области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  (Закупка товаров, работ и услуг для государственных (муниципальных) нужд)</t>
  </si>
  <si>
    <t>Содержание и текущий ремонт объектов благоустройства (Закупка товаров, работ и услуг для государственных (муниципальных) нужд)</t>
  </si>
  <si>
    <t>Организация освещения улиц (Закупка товаров, работ и услуг для государственных (муниципальных) нужд)</t>
  </si>
  <si>
    <t>Прочие мероприятия по благоустройству городского округа (Закупка товаров, работ и услуг для государственных (муниципальных) нужд)</t>
  </si>
  <si>
    <t>Частичное финансирование расходов на выплату заработной платы работникам органов местного самоуправления и муниципальных учреждений, оплату топливно-энергетических ресурсов, услуг водоснабжения, водоотведения, потребляемых муниципальными учреждениями  (Предоставление субсидий бюджетным, автономным учреждениям и иным некоммерческим организациям)</t>
  </si>
  <si>
    <t>Обучение учащихся с учетом требований государственных образовательных стандартов дополнительного образования (Предоставление субсидий бюджетным, автономным учреждениям и иным некоммерческим организациям)</t>
  </si>
  <si>
    <t>Организация культурно-досуговых мероприятий и эффективное управление сферой культуры (Закупка товаров, работ и услуг для государственных (муниципальных) нужд)</t>
  </si>
  <si>
    <t>Сохранение и развитие культурно-досуговой сферы (Предоставление субсидий бюджетным, автономным учреждениям и иным некоммерческим организациям)</t>
  </si>
  <si>
    <t>Сохранение историко-культурного наследия (Предоставление субсидий бюджетным, автономным учреждениям и иным некоммерческим организациям)</t>
  </si>
  <si>
    <t>Сохранение историко-культурного наследия (Иные бюджетные ассигнования)</t>
  </si>
  <si>
    <t>Обеспечение доступности информационных ресурсов населению города через библиотечное обслуживание (Иные бюджетные ассигнования)</t>
  </si>
  <si>
    <t>Сохранение историко-культурного наследия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</si>
  <si>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Сохранение историко-культурного наследия (Закупка товаров, работ и услуг для государственных (муниципальных) нужд)</t>
  </si>
  <si>
    <t>Обеспечение доступности информационных ресурсов населению города через библиотечное обслуживание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</si>
  <si>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доступности информационных ресурсов населению города через библиотечное обслуживание (Закупка товаров, работ и услуг для государственных (муниципальных) нужд)</t>
  </si>
  <si>
    <t>Проведение мероприятий с детьми и молодежью  (Предоставление субсидий бюджетным, автономным учреждениям и иным некоммерческим организациям)</t>
  </si>
  <si>
    <t>Руководство и управление в сфере установленных функций органов государственной власти субъектов РФ и органов местного самоуправления(Иные бюджетные ассигнования)</t>
  </si>
  <si>
    <t>Комплектование, учет, использование и хранение архивных документов, отнесенных к государственной собственности Челябинской области  (Закупка товаров, работ и услуг для государственных (муниципальных) нужд)</t>
  </si>
  <si>
    <t>Создание административных комиссий и определение перечня должностных лиц, уполномоченных составлять протоколы об административных правонарушениях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</si>
  <si>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Создание административных комиссий и определение перечня должностных лиц, уполномоченных составлять протоколы об административных правонарушениях  (Закупка товаров, работ и услуг для государственных (муниципальных) нужд)</t>
  </si>
  <si>
    <t>Реализация переданных государственных полномочий в области охраны труда  (Закупка товаров, работ и услуг для государственных (муниципальных) нужд)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</si>
  <si>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«Об актах гражданского состояния» полномочий Российской Федерации на государственную регистрацию актов гражданского состояния  (Закупка товаров, работ и услуг для государственных (муниципальных) нужд)</t>
  </si>
  <si>
    <t>Исполнение исполнительных листов (Иные бюджетные ассигнования)</t>
  </si>
  <si>
    <t>Предоставление гражданам субсидий на оплату жилого помещения и коммунальных услуг (Социальное обеспечение и иные выплаты населению)</t>
  </si>
  <si>
    <t>66 0 56 00000</t>
  </si>
  <si>
    <t>66 0 56 79507</t>
  </si>
  <si>
    <t>66 0 56 79571</t>
  </si>
  <si>
    <t>66 0 07 00000</t>
  </si>
  <si>
    <t>66 0 07 S3300</t>
  </si>
  <si>
    <t>Привлечение детей из малообеспеченных, неблагополучных семей, а также семей, оказавшихся в трудной жизненной ситуации, в расположенные на территории Челябинской области муниципальные дошкольные образовательные организации через предоставление компенсации части родительской платы   (Социальное обеспечение и иные выплаты населению)</t>
  </si>
  <si>
    <t>53 0 16 52800</t>
  </si>
  <si>
    <t>Субвенции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 40-ФЗ "Об обязательном страховании гражданской ответственности владельцев транспортных средств"  (Социальное обеспечение и иные выплаты населению)</t>
  </si>
  <si>
    <t>Муниципальная программа "Профилактика экстремизма на территории Чебаркульского городского округа"</t>
  </si>
  <si>
    <t>Обеспечение информацией граждан по профилактике экстремизма (Закупка товаров, работ и услуг для государственных (муниципальных) нужд)</t>
  </si>
  <si>
    <t>38 0 00 00000</t>
  </si>
  <si>
    <t>38 0 07 00000</t>
  </si>
  <si>
    <t>38 0 07 79040</t>
  </si>
  <si>
    <t>Муниципальная программа "Противодействие незаконному обороту и потреблению наркотиков и их прекурсоров"</t>
  </si>
  <si>
    <t>Профилактические мероприятия по предотвращению распространения наркотиков  (Закупка товаров, работ и услуг для государственных (муниципальных) нужд)</t>
  </si>
  <si>
    <t>Муниципальная программа "Медицинские кадры на территории Чебаркульского городского округа "</t>
  </si>
  <si>
    <t>Реализация иных государственных функций в области социальной сферы</t>
  </si>
  <si>
    <t>41 1 00 00000</t>
  </si>
  <si>
    <t>Развитие туризма и формирование благоприятного имиджа Чебаркульского городского округа  (Закупка товаров, работ и услуг для государственных (муниципальных) нужд)</t>
  </si>
  <si>
    <t>43 0 10 71680</t>
  </si>
  <si>
    <t>43 0 10 78100</t>
  </si>
  <si>
    <t>Спортивная подготовка по видам спорта и спортивная подготовка на спортивно-оздоровительном этапе  (Предоставление субсидий бюджетным, автономным учреждениям и иным некоммерческим организациям)</t>
  </si>
  <si>
    <t>Содержание центров тестирования Всероссийского физкультурно-спортивного комплекса "Готов к труду и обороне"  (Предоставление субсидий бюджетным, автономным учреждениям и иным некоммерческим организациям)</t>
  </si>
  <si>
    <t>Муниципальная программа  "Модернизация объектов коммунальной инфраструктуры"</t>
  </si>
  <si>
    <t>44 0 00 00000</t>
  </si>
  <si>
    <t>44 0 07 00000</t>
  </si>
  <si>
    <t>44 0 09 00000</t>
  </si>
  <si>
    <t>44 0 07 79517</t>
  </si>
  <si>
    <t>Муниципальная программа "Профилактика правонарушений на территории Чебаркульского городского округа "</t>
  </si>
  <si>
    <t>Оборудование пунктов проведения экзаменов государственной итоговой аттестации по образовательным программам среднего общего образования  (Предоставление субсидий бюджетным, автономным учреждениям и иным некоммерческим организациям)</t>
  </si>
  <si>
    <t>Муниципальная программа "Поддержка и развитие дошкольного образования в Чебаркульском городском округе"</t>
  </si>
  <si>
    <t xml:space="preserve">Муниципальная программа "Развитие образования в Чебаркульском городском округе" </t>
  </si>
  <si>
    <t>Муниципальная программа "Развитие физической культуры и спорта в муниципальном образовании Чебаркульский городской округ "</t>
  </si>
  <si>
    <t xml:space="preserve">Муниципальная программа "Молодежь Чебаркуля" </t>
  </si>
  <si>
    <t>Муниципальная программа "Предоставление государственных и муниципальных услуг на территории Чебаркульского городского округа "</t>
  </si>
  <si>
    <t>Муниципальная программа "Обеспечение выполнения мероприятий в сфере предупреждения возникновения и развития чрезвычайных ситуаций в Чебаркульском городском округе"</t>
  </si>
  <si>
    <t>Содержание ребенка в семье опекуна и приемной семье, а также вознаграждение, причитающееся приемному родителю, в соответствии с Законом Челябинской области «О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семье»  (Закупка товаров, работ и услуг для государственных (муниципальных) нужд)</t>
  </si>
  <si>
    <t>Муниципальная программа "Крепкая семья "</t>
  </si>
  <si>
    <t xml:space="preserve">Муниципальная программа "О социальной поддержке населения муниципального образования Чебаркульский городской округ " </t>
  </si>
  <si>
    <t>53 0 04 71680</t>
  </si>
  <si>
    <t>Частичное финансирование расходов на выплату заработной платы работникам органов местного самоуправления и муниципальных учреждений, оплату топливно-энергетических ресурсов, услуг водоснабжения, водоотведения, потребляемых муниципальными учреждениями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</si>
  <si>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Ежемесячная денежная выплата в соответствии с Законом Челябинской области «О мерах социальной поддержки ветеранов в Челябинской области»(Закупка товаров, работ и услуг для государственных (муниципальных) нужд)</t>
  </si>
  <si>
    <t>Ежемесячная денежная выплата в соответствии с Законом Челябинской области «О мерах социальной поддержки жертв политических репрессий в Челябинской области» (Закупка товаров, работ и услуг для государственных (муниципальных) нужд)</t>
  </si>
  <si>
    <t>Ежемесячная денежная выплата в соответствии с Законом Челябинской области «О звании «Ветеран труда Челябинской области»(Закупка товаров, работ и услуг для государственных (муниципальных) нужд)</t>
  </si>
  <si>
    <t>Компенсация расходов на оплату жилых помещений и коммунальных услуг в соответствии с Законом Челябинской области «О дополнительных мерах социальной защиты ветеранов в Челябинской области»(Закупка товаров, работ и услуг для государственных (муниципальных) нужд)</t>
  </si>
  <si>
    <t>Компенсационные выплаты за пользование услугами связи в соответствии с Законом Челябинской области «О дополнительных мерах социальной защиты ветеранов в Челябинской области»(Закупка товаров, работ и услуг для государственных (муниципальных) нужд)</t>
  </si>
  <si>
    <t>Ежемесячное пособие на ребенка в соответствии с Законом Челябинской области «О ежемесячном пособии на ребенка»(Закупка товаров, работ и услуг для государственных (муниципальных) нужд)</t>
  </si>
  <si>
    <t>Выплата областного единовременного пособия при рождении ребенка в соответствии с Законом Челябинской области «Об областном единовременном пособии при рождении ребенка»(Закупка товаров, работ и услуг для государственных (муниципальных) нужд)</t>
  </si>
  <si>
    <t>Ежемесячная денежная выплата на оплату жилья и коммунальных услуг многодетной семье в соответствии с Законом Челябинской области «О статусе и дополнительных мерах социальной поддержки многодетной семьи в Челябинской области»(Закупка товаров, работ и услуг для государственных (муниципальных) нужд)</t>
  </si>
  <si>
    <t>Реализация полномочий Российской Федерации по осуществлению ежегодной денежной выплаты лицам, награжденным нагрудным знаком «Почетный донор России»  (Закупка товаров, работ и услуг для государственных (муниципальных) нужд)</t>
  </si>
  <si>
    <t>Реализация полномочий Российской Федерации на оплату жилищно-коммунальных услуг отдельным категориям граждан(Закупка товаров, работ и услуг для государственных (муниципальных) нужд)</t>
  </si>
  <si>
    <t>Субвенции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 40-ФЗ "Об обязательном страховании гражданской ответственности владельцев транспортных средств"  (Закупка товаров, работ и услуг для государственных (муниципальных) нужд)</t>
  </si>
  <si>
    <t>Адресная субсидия гражданам в связи с ростом платы за коммунальные услуги (Закупка товаров, работ и услуг для государственных (муниципальных) нужд)</t>
  </si>
  <si>
    <t>Меры социальной поддержки в соответствии с Законом Челябинской области "О дополнительных мерах социальной поддержки детей погибших участников Великой Отечественной войны и приравненных к ним лиц" (ежемесячные денежные выплаты и возмещение расходов, связанных с проездом к местам захоронения)  (Закупка товаров, работ и услуг для государственных (муниципальных) нужд)</t>
  </si>
  <si>
    <t>Муниципальная программа "Управление муниципальными финансами и муниципальным долгом Чебаркульского городского округа"</t>
  </si>
  <si>
    <t>55 0 04 71680</t>
  </si>
  <si>
    <t>Частичное финансирование расходов на выплату заработной платы работникам органов местного самоуправления и муниципальных учреждений, оплату топливно-энергетических ресурсов, услуг водоснабжения, водоотведения, потребляемых муниципальными учреждениями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</si>
  <si>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57 0 04 71680</t>
  </si>
  <si>
    <t>Муниципальная программа "Эффективное управление муниципальной собственностью Чебаркульского городского округа "</t>
  </si>
  <si>
    <t>Муниципальная программа "Повышение энергетической эффективности экономики Чебаркульского городского округа и сокращения энергетических издержек в бюджетном секторе"</t>
  </si>
  <si>
    <t>59 0 07 79519</t>
  </si>
  <si>
    <t>Муниципальная программа "Повышение безопасности дорожного движения и создание безопасных условий передвижения пешеходов в Чебаркульском городском округе"</t>
  </si>
  <si>
    <t>Капитальный ремонт, ремонт и содержание автомобильных дорог и сооружений, находящихся на них</t>
  </si>
  <si>
    <t>Капитальный ремонт, ремонт и содержание автомобильных дорог общего пользования местного значения  (Закупка товаров, работ и услуг для государственных (муниципальных) нужд)</t>
  </si>
  <si>
    <t>Зимнее и летнее содержание дорог  (Закупка товаров, работ и услуг для государственных (муниципальных) нужд)</t>
  </si>
  <si>
    <t>63 0 99 00000</t>
  </si>
  <si>
    <t>63 0 99 77001</t>
  </si>
  <si>
    <t>Содержание и текущий ремонт объектов благоустройства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</si>
  <si>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Муниципальная программа "Развитие культуры в муниципальном образовании Чебаркульский городской округ"</t>
  </si>
  <si>
    <t xml:space="preserve">Муниципальная программа "Поддержка социально ориентированных некоммерческих организаций Чебаркульского городского округа" </t>
  </si>
  <si>
    <t>Содержание, развитие и поддержка ведущих команд (клубов) по игровым и техническим видам спорта, участвующих в чемпионатах и первенствах Челябинской области и России (Предоставление субсидий бюджетным, автономным учреждениям и иным некоммерческим организациям)</t>
  </si>
  <si>
    <t>68 0 00 00000</t>
  </si>
  <si>
    <t>Муниципальная программа "Доступная среда"</t>
  </si>
  <si>
    <t>68 0 20 00000</t>
  </si>
  <si>
    <t>68 0 20 79050</t>
  </si>
  <si>
    <t>Обеспечение доступности зданий и сооружений в сферах жизнедеятельности инвалидов и других маломобильных групп населения  (Предоставление субсидий бюджетным, автономным учреждениям и иным некоммерческим организациям)</t>
  </si>
  <si>
    <t>99 0 04 71680</t>
  </si>
  <si>
    <t>99 0 04 51200</t>
  </si>
  <si>
    <t>Осуществление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  (Закупка товаров, работ и услуг для государственных (муниципальных) нужд)</t>
  </si>
  <si>
    <t>Субвенция на организацию работы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</si>
  <si>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Субвенция на организацию работы комиссий по делам несовершеннолетних и защите их прав (Закупка товаров, работ и услуг для государственных (муниципальных) нужд)</t>
  </si>
  <si>
    <t>Муниципальная программа "Благоустройство территории Чебаркульского городского округа "</t>
  </si>
  <si>
    <t>Муниципальная программа "Обеспечение доступным и комфортным жильем граждан Российской Федерации в Чебаркульском городском округе"</t>
  </si>
  <si>
    <t>Муниципальная программа "Природоохранные мероприятия оздоровления экологической обстановки на территории Чебаркульского городского округа"</t>
  </si>
  <si>
    <t>52 0 16 53800</t>
  </si>
  <si>
    <t>Мероприятия  по энергосервисному контракту (Закупка товаров, работ и услуг для государственных (муниципальных) нужд)</t>
  </si>
  <si>
    <t>Строительство газопроводов и газовых сетей  (Капитальные вложения в объекты недвижимого имущества государственной (муниципальной) собственности)</t>
  </si>
  <si>
    <t>Реализация приоритетного проекта "Формирование комфортной городской среды"  (Закупка товаров, работ и услуг для государственных (муниципальных) нужд)</t>
  </si>
  <si>
    <t xml:space="preserve">Муниципальная программа "Формирование современной городской среды Чебаркульского городского округа" </t>
  </si>
  <si>
    <t>67 0 00 00000</t>
  </si>
  <si>
    <t>Мероприятия по водоснабжению и водоотведению  (Закупка товаров, работ и услуг для государственных (муниципальных) нужд)</t>
  </si>
  <si>
    <t>46 0 07 79524</t>
  </si>
  <si>
    <t>Модернизация образования в Чебаркульском городском округе(Социальное обеспечение и иные выплаты населению)</t>
  </si>
  <si>
    <t>Модернизация образования в Чебаркульском городском округе  (Закупка товаров, работ и услуг для государственных (муниципальных) нужд)</t>
  </si>
  <si>
    <t>Разметка дорожного полотна (Закупка товаров, работ и услуг для государственных (муниципальных) нужд)</t>
  </si>
  <si>
    <t>Финансовая поддержка организаций спортивной подготовки по базовым видам спорта (Предоставление субсидий бюджетным, автономным учреждениям и иным некоммерческим организациям)</t>
  </si>
  <si>
    <t>Модернизация, реконструкция, капитальный ремонт и строительство котельных, систем водоснабжения, водоотведения, систем электроснабжения, теплоснабжения, включая центральные тепловые пункты, в том числе проектно-изыскательские работы  (Закупка товаров, работ и услуг для государственных (муниципальных) нужд)</t>
  </si>
  <si>
    <t>Организация отдыха, оздоровление и временного трудоустройства несовершеннолетних в каникулярное время (Закупка товаров, работ и услуг для государственных (муниципальных) нужд)</t>
  </si>
  <si>
    <t>Субсидии местным бюджетам на предоставление молодым семьям - участникам подпрограммы социальных выплат на приобретение жилого помещения эконом-класса или создание объекта индивидуального жилищного строительства эконом-класса (Социальное обеспечение и иные выплаты населению)</t>
  </si>
  <si>
    <t>60 0 11 78007</t>
  </si>
  <si>
    <t>Ремонт внутриквартальных проездов, гредирование, отсыпка дорог, устройство тротуаров  (Закупка товаров, работ и услуг для государственных (муниципальных) нужд)</t>
  </si>
  <si>
    <t>Организация содержания мест захоронения (Закупка товаров, работ и услуг для государственных (муниципальных) нужд)</t>
  </si>
  <si>
    <t>44 0 09 79515</t>
  </si>
  <si>
    <t>Организация культурно-досуговых мероприятий и эффективное управление сферой культуры (Социальное обеспечение и иные выплаты населению)</t>
  </si>
  <si>
    <t xml:space="preserve">Частичное финансирование расходов на выплату заработной платы работникам органов местного самоуправления и муниципальных учреждений, оплату топливно-энергетических ресурсов, услуг водоснабжения, водоотведения, потребляемых муниципальными учреждениями (Предоставление субсидий бюджетным, автономным учреждениям и иным некоммерческим организациям) </t>
  </si>
  <si>
    <t>Частичное финансирование расходов на выплату заработной платы работникам органов местного самоуправления и муниципальных учреждений, оплату топливно-энергетических ресурсов, услуг водоснабжения, водоотведения, потребляемых муниципальными учреждениями (Предоставление субсидий бюджетным, автономным учреждениям и иным некоммерческим организациям)</t>
  </si>
  <si>
    <t>46 0 10 71680</t>
  </si>
  <si>
    <t>47 0 10 71680</t>
  </si>
  <si>
    <t>56 1 15 L4970</t>
  </si>
  <si>
    <t>Муниципальная программа "Создание условий для развития туризма на территории Чебаркульского городского округа"</t>
  </si>
  <si>
    <t>Субсидия на оплату услуг специалистов по организации физкультурно-оздоровительной и спортивно-массовой работы с детьми и подростками  (Предоставление субсидий бюджетным, автономным учреждениям и иным некоммерческим организациям)</t>
  </si>
  <si>
    <t>Субсидия  на оплату услуг специалистов по организации физкультурно-оздоровительной и спортивно-массовой работы с лицами с ограниченными возможностями здоровья  (Предоставление субсидий бюджетным, автономным учреждениям и иным некоммерческим организациям)</t>
  </si>
  <si>
    <t>Строительство, модернизация, реконструкция и капитальный ремонт объектов систем водоснабжения, водоотведения и очистки сточных вод, а также очистных сооружений канализации  (Капитальные вложения в объекты недвижимого имущества государственной (муниципальной) собственности)</t>
  </si>
  <si>
    <t>46 0 20 L0275</t>
  </si>
  <si>
    <t>Ревакцинация детей школьного возраста против клещевого энцифалита  (Предоставление субсидий бюджетным, автономным учреждениям и иным некоммерческим организациям)</t>
  </si>
  <si>
    <t>Субсидии на проведение мероприятий по созданию в дошкольных образовательных, общеобразовательных организациях, организациях дополнительного образования детей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 (Предоставление субсидий бюджетным, автономным учреждениям и иным некоммерческим организациям)</t>
  </si>
  <si>
    <t>Проведение капитального ремонта зданий муниципальных общеобразовательных организаций  (Предоставление субсидий бюджетным, автономным учреждениям и иным некоммерческим организациям)</t>
  </si>
  <si>
    <t>Создание дополнительных мест для детей в возрасте от 2 месяцев до 3 лет путем перепрофилирования действующих групповых ячеек в расположенных на территории Челябинской области муниципальных образовательных организациях, реализующих образовательную программу дошкольного образования  (Предоставление субсидий бюджетным, автономным учреждениям и иным некоммерческим организациям)</t>
  </si>
  <si>
    <t>66 0 56 80006</t>
  </si>
  <si>
    <t>68 0 20 L0277</t>
  </si>
  <si>
    <t>Субсиии на адаптацию зданий для доступа инвалидов и других маломобильных групп населения в муниципальные дошкольные образовательные организации  (Предоставление субсидий бюджетным, автономным учреждениям и иным некоммерческим организациям)</t>
  </si>
  <si>
    <t>68 0 99 00000</t>
  </si>
  <si>
    <t>Обеспечение доступности зданий и сооружений в сферах жизнедеятельности инвалидов и других маломобильных групп населения (Закупка товаров, работ и услуг для государственных (муниципальных) нужд)</t>
  </si>
  <si>
    <t>68 0 99 79050</t>
  </si>
  <si>
    <t>Муниципальная программа "Поддержка садоводческих, огороднических и дачных некоммерческих объединений граждан, расположенных на территории Чебаркульского городского округа"</t>
  </si>
  <si>
    <t>69 0 00 00000</t>
  </si>
  <si>
    <t>69 0 07 00000</t>
  </si>
  <si>
    <t>69 0 07 78100</t>
  </si>
  <si>
    <t>Ямочный ремонт асфальтового покрытия подъездных автодорог к садоводческим, огородническим и дачным некоммерческим объединениям граждан (Закупка товаров, работ и услуг для государственных (муниципальных) нужд)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</si>
  <si>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  (Капитальные вложения в объекты недвижимого имущества государственной (муниципальной) собственности)</t>
  </si>
  <si>
    <t>Подъемные выплаты вновь трудоустроенным специалистам с медицинским образованием (Социальное обеспечение и иные выплаты населению)</t>
  </si>
  <si>
    <t>43 0 20 S0045</t>
  </si>
  <si>
    <t>43 0 20 S0047</t>
  </si>
  <si>
    <t>43 0 20 S0048</t>
  </si>
  <si>
    <t>44 0 07 79518</t>
  </si>
  <si>
    <t>44 0 09 S4050</t>
  </si>
  <si>
    <t>44 0 09 S4060</t>
  </si>
  <si>
    <t>44 0 09 S6010</t>
  </si>
  <si>
    <t>44 0 09 79518</t>
  </si>
  <si>
    <t>Мероприятия по газификации  (Капитальные вложения в объекты недвижимого имущества государственной (муниципальной) собственности)</t>
  </si>
  <si>
    <t>Мероприятия по газификации  (Закупка товаров, работ и услуг для государственных (муниципальных) нужд)</t>
  </si>
  <si>
    <t>46 0 07 S3010</t>
  </si>
  <si>
    <t>46 0 10 03070</t>
  </si>
  <si>
    <t>46 0 06 03020</t>
  </si>
  <si>
    <t>46 0 10 03090</t>
  </si>
  <si>
    <t>46 0 10 03120</t>
  </si>
  <si>
    <t>46 0 10 S3030</t>
  </si>
  <si>
    <t>46 0 Е1 00000</t>
  </si>
  <si>
    <t>46 0 Е1 S3050</t>
  </si>
  <si>
    <t>Федеральный проект «Современная школа»</t>
  </si>
  <si>
    <t>46 0 20 S1010</t>
  </si>
  <si>
    <t>46 0 20 79521</t>
  </si>
  <si>
    <t>Обеспечение здоровьесберегающих условий организации образовательного процесса  (Предоставление субсидий бюджетным, автономным учреждениям и иным некоммерческим организациям)</t>
  </si>
  <si>
    <t>46 0 20 79523</t>
  </si>
  <si>
    <t>Обеспечение комплексной безопасности и подготовки образовательных организаций к новому учебному году  (Предоставление субсидий бюджетным, автономным учреждениям и иным некоммерческим организациям)</t>
  </si>
  <si>
    <t>46 0 20 S3010</t>
  </si>
  <si>
    <t>47 0 10 04010</t>
  </si>
  <si>
    <t>Федеральный проект «Содействие занятости женщин - создание условий дошкольного образования для детей в возрасте до трех лет»</t>
  </si>
  <si>
    <t>47 0 Р2 00000</t>
  </si>
  <si>
    <t>47 0 Р2 04100</t>
  </si>
  <si>
    <t>47 0 06 04050</t>
  </si>
  <si>
    <t>48 0 Е8 00000</t>
  </si>
  <si>
    <t>Федеральный проект "Социальная активность"</t>
  </si>
  <si>
    <t>48 0 Е8 S1010</t>
  </si>
  <si>
    <t>52 0 04 28110</t>
  </si>
  <si>
    <t>52 0 15 28130</t>
  </si>
  <si>
    <t>52 0 99 28100</t>
  </si>
  <si>
    <t>52 0 16 28220</t>
  </si>
  <si>
    <t>52 0 16 28190</t>
  </si>
  <si>
    <t>52 0 Р1 28180</t>
  </si>
  <si>
    <t>Федеральный проект «Финансовая поддержка семей при рождении детей»</t>
  </si>
  <si>
    <t>52 0 Р1 00000</t>
  </si>
  <si>
    <t>52 0 16 28140</t>
  </si>
  <si>
    <t>53 0 04 28080</t>
  </si>
  <si>
    <t>53 0 04 28370</t>
  </si>
  <si>
    <t>53 0 10 28000</t>
  </si>
  <si>
    <t>53 0 16 28300</t>
  </si>
  <si>
    <t>53 0 16 28310</t>
  </si>
  <si>
    <t>53 0 16 28320</t>
  </si>
  <si>
    <t>53 0 16 28330</t>
  </si>
  <si>
    <t>53 0 16 28340</t>
  </si>
  <si>
    <t>53 0 16 28350</t>
  </si>
  <si>
    <t>53 0 16 28370</t>
  </si>
  <si>
    <t>53 0 16 28390</t>
  </si>
  <si>
    <t>Возмещение стоимости услуг по погребению и выплата социального пособия на погребение в соответствии с Законом Челябинской области «О возмещении стоимости услуг по погребению и выплате социального пособия на погребение»  (Закупка товаров, работ и услуг для государственных (муниципальных) нужд)</t>
  </si>
  <si>
    <t>53 0 16 28400</t>
  </si>
  <si>
    <t>53 0 16 28410</t>
  </si>
  <si>
    <t>Единовременная выплата в соответствии с Законом Челябинской области "О дополнительных мерах социальной поддержки отдельных категорий граждан в связи с переходом к цифровому телерадиовещанию"  (Закупка товаров, работ и услуг для государственных (муниципальных) нужд)</t>
  </si>
  <si>
    <t>Единовременная выплата в соответствии с Законом Челябинской области "О дополнительных мерах социальной поддержки отдельных категорий граждан в связи с переходом к цифровому телерадиовещанию" (Социальное обеспечение и иные выплаты населению)</t>
  </si>
  <si>
    <t>53 0 16 28430</t>
  </si>
  <si>
    <t>Компенсация отдельным категориям граждан оплаты взноса на капитальный ремонт общего имущества в многоквартирном доме (Социальное обеспечение и иные выплаты населению)</t>
  </si>
  <si>
    <t>53 0 16 R4620</t>
  </si>
  <si>
    <t>57 0 09 90020</t>
  </si>
  <si>
    <t>57 0 09 00000</t>
  </si>
  <si>
    <t>Текущий ремонт и содержание помещений и имущества, находящихся в муниципальной казне (Капитальные вложения в объекты недвижимого имущества государственной (муниципальной) собственности)</t>
  </si>
  <si>
    <t>63 0 04 99120</t>
  </si>
  <si>
    <t>63 0 07 31030</t>
  </si>
  <si>
    <t>Содержание и текущий ремонт объектов благоустройства (Иные бюджетные ассигнования)</t>
  </si>
  <si>
    <t>66 0 56 78003</t>
  </si>
  <si>
    <t>67 0 F2 00000</t>
  </si>
  <si>
    <t>Федеральный проект «Формирование комфортной городской среды»</t>
  </si>
  <si>
    <t>67 0 F2 55550</t>
  </si>
  <si>
    <t>99 0 04 03060</t>
  </si>
  <si>
    <t xml:space="preserve">04 </t>
  </si>
  <si>
    <t>99 0 04 12010</t>
  </si>
  <si>
    <t>99 0 04 22030</t>
  </si>
  <si>
    <t>99 0 04 99090</t>
  </si>
  <si>
    <t>60 0 11 78009</t>
  </si>
  <si>
    <t>Ремонт дорог  (Закупка товаров, работ и услуг для государственных (муниципальных) нужд)</t>
  </si>
  <si>
    <t>65 0 20 80001</t>
  </si>
  <si>
    <t>65 0 20 00000</t>
  </si>
  <si>
    <t>43 0 20 78900</t>
  </si>
  <si>
    <t>Капитальный ремонт объектов спорта  (Предоставление субсидий бюджетным, автономным учреждениям и иным некоммерческим организациям)</t>
  </si>
  <si>
    <t>46 0 20 79524</t>
  </si>
  <si>
    <t>46 0 20 79525</t>
  </si>
  <si>
    <t>47 0 06 S4060</t>
  </si>
  <si>
    <t>50 0 20 79508</t>
  </si>
  <si>
    <t>Модернизация образования в Чебаркульском городском округе  (Предоставление субсидий бюджетным, автономным учреждениям и иным некоммерческим организациям)</t>
  </si>
  <si>
    <t>Поддержка и развитие профессионального мастерства педагогических работников, поддержка одаренных детей и талантливой молодежи (Предоставление субсидий бюджетным, автономным учреждениям и иным некоммерческим организациям)</t>
  </si>
  <si>
    <t>Ремонт дорог  (Капитальные вложения в объекты недвижимого имущества государственной (муниципальной) собственности)</t>
  </si>
  <si>
    <t>65 0 89 80003</t>
  </si>
  <si>
    <t>Руководство и управление в сфере установленных функций органов государственной власти субъектов РФ и органов местного самоуправления(Закупка товаров, работ и услуг для государственных (муниципальных) нужд)</t>
  </si>
  <si>
    <t xml:space="preserve">Руководство и управление в сфере установленных функций органов государственной власти субъектов РФ и органов местного самоуправления(Социальное обеспечение и иные выплаты населению) </t>
  </si>
  <si>
    <t>Руководство и управление в сфере установленных функций органов государственной власти субъектов РФ и органов местного самоуправления  (Иные бюджетные ассигнования)</t>
  </si>
  <si>
    <t>Проведение мероприятий в рамках календарного плана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</si>
  <si>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43 0 20 20046</t>
  </si>
  <si>
    <t>Иные межбюджетные трансферты на выплату денежного вознаграждения победителям и призерам областного конкурса на лучшую организацию физкультурно-спортивной работы среди органов местного самоуправления, реализующих полномочия в сфере физической культуры и спорта на территории муниципальных образований Челябинской области (Предоставление субсидий бюджетным, автономным учреждениям и иным некоммерческим организациям)</t>
  </si>
  <si>
    <t>43 0 20 78700</t>
  </si>
  <si>
    <t>Приобретение основных средств для функционирования учреждений (Предоставление субсидий бюджетным, автономным учреждениям и иным некоммерческим организациям)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</si>
  <si>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 (Иные бюджетные ассигнования</t>
  </si>
  <si>
    <t>47 0 20 79527</t>
  </si>
  <si>
    <t>Обеспечение безопасности и замена оборудования участков детских садов  (Предоставление субсидий бюджетным, автономным учреждениям и иным некоммерческим организациям)</t>
  </si>
  <si>
    <t>47 0 20 00000</t>
  </si>
  <si>
    <t>Муниципальная программа "Разработка градостроительной документации Чебаркульского городского округа"</t>
  </si>
  <si>
    <t>54 0 00 00000</t>
  </si>
  <si>
    <t>54 0 07 00000</t>
  </si>
  <si>
    <t xml:space="preserve">Внесение изменений (корректировка) в генеральный план и правила землепользования и застройки Чебаркульского городского округа (Закупка товаров, работ и услуг для государственных (муниципальных) нужд) </t>
  </si>
  <si>
    <t xml:space="preserve">Разработка проекта планировки и межевания северо-восточной части территории военного городка №1 для строительства дошкольного образовательного учреждения (Закупка товаров, работ и услуг для государственных (муниципальных) нужд) </t>
  </si>
  <si>
    <t>54 0 07 79552</t>
  </si>
  <si>
    <t>54 0 07 79553</t>
  </si>
  <si>
    <t xml:space="preserve">01 </t>
  </si>
  <si>
    <t>60 0 11 78006</t>
  </si>
  <si>
    <t>Софинансирование ямочного ремонта дорог (Закупка товаров, работ и услуг для государственных (муниципальных) нужд)</t>
  </si>
  <si>
    <t>60 0 11 S8050</t>
  </si>
  <si>
    <t>60 0 20 00000</t>
  </si>
  <si>
    <t>60 0 20 78010</t>
  </si>
  <si>
    <t xml:space="preserve">60 0 20 78010 </t>
  </si>
  <si>
    <t>Мероприятия по формированию законопослушного поведения участников дорожного движения (Предоставление субсидий бюджетным, автономным учреждениям и иным некоммерческим организациям)</t>
  </si>
  <si>
    <t>Создание и содержание мест (площадок) накопления твердых коммунальных отходов  (Закупка товаров, работ и услуг для государственных (муниципальных) нужд)</t>
  </si>
  <si>
    <t>Мероприятия по водоснабжению и водоотведению (Капитальные вложения в объекты недвижимого имущества государственной (муниципальной) собственности)</t>
  </si>
  <si>
    <t>66 0 56 79013</t>
  </si>
  <si>
    <t>Осуществление деятельности по обращению с животными без владельцев, обитающими на территории городского округа (Предоставление субсидий бюджетным, автономным учреждениям и иным некоммерческим организациям)</t>
  </si>
  <si>
    <t>руб.</t>
  </si>
  <si>
    <t>Исполнение за 9 месяцев 2019 года</t>
  </si>
  <si>
    <t>63 0 G2 00000</t>
  </si>
  <si>
    <t>Федеральный проект «Комплексная система обращения с твердыми коммунальными отходами»</t>
  </si>
  <si>
    <t>63 0 G2 43120</t>
  </si>
  <si>
    <t>Предоставление субсидий для активного отдыха, способствующего приобщению к культурным, историческим и природным ценностям жителей Чебаркульского городского округа (Предоставление субсидий бюджетным, автономным учреждениям и иным некоммерческим организациям)</t>
  </si>
  <si>
    <t>69 0 56 00000</t>
  </si>
  <si>
    <t>69 0 56 79700</t>
  </si>
  <si>
    <t>Субсидии садоводческим некоммерческим товариществам на возмещение затрат по инженерному обеспечению территорий  (Предоставление субсидий бюджетным, автономным учреждениям и иным некоммерческим организациям)</t>
  </si>
  <si>
    <t>99 0 04 00093</t>
  </si>
  <si>
    <t>Исполнение решений судов, мировых соглашений  (Закупка товаров, работ и услуг для государственных (муниципальных) нужд)</t>
  </si>
  <si>
    <t>Исполнение расходов бюджета Чебаркульского городского округа по целевым статьям (муниципальным программам  и непрограммным направлениям деятельности), группам видов расходов, разделам и подразделам классификации расходов бюджетов за 9 месяцев 2019 года</t>
  </si>
  <si>
    <t>Приложение 2
к постановлению администрации
Чебаркульского городского округа
от 17.10.2019 г. № 563</t>
  </si>
</sst>
</file>

<file path=xl/styles.xml><?xml version="1.0" encoding="utf-8"?>
<styleSheet xmlns="http://schemas.openxmlformats.org/spreadsheetml/2006/main">
  <fonts count="14">
    <font>
      <sz val="10"/>
      <name val="Arial Cyr"/>
      <family val="2"/>
    </font>
    <font>
      <sz val="10"/>
      <name val="Arial"/>
      <family val="2"/>
    </font>
    <font>
      <b/>
      <sz val="10"/>
      <name val="Arial Cyr"/>
      <family val="2"/>
    </font>
    <font>
      <sz val="8"/>
      <name val="Arial Cyr"/>
      <family val="2"/>
    </font>
    <font>
      <i/>
      <sz val="10"/>
      <name val="Arial Cyr"/>
      <family val="2"/>
    </font>
    <font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0"/>
      <name val="Times New Roman"/>
      <family val="1"/>
    </font>
    <font>
      <sz val="10"/>
      <name val="Arial Narrow"/>
      <family val="2"/>
    </font>
    <font>
      <b/>
      <i/>
      <sz val="10"/>
      <name val="Times New Roman"/>
      <family val="1"/>
    </font>
    <font>
      <b/>
      <sz val="10"/>
      <color indexed="8"/>
      <name val="Arial Narrow"/>
      <family val="2"/>
    </font>
    <font>
      <b/>
      <i/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</cellStyleXfs>
  <cellXfs count="49">
    <xf numFmtId="0" fontId="0" fillId="0" borderId="0" xfId="0"/>
    <xf numFmtId="4" fontId="5" fillId="2" borderId="1" xfId="0" applyNumberFormat="1" applyFont="1" applyFill="1" applyBorder="1"/>
    <xf numFmtId="4" fontId="6" fillId="2" borderId="1" xfId="0" applyNumberFormat="1" applyFont="1" applyFill="1" applyBorder="1"/>
    <xf numFmtId="4" fontId="10" fillId="2" borderId="1" xfId="0" applyNumberFormat="1" applyFont="1" applyFill="1" applyBorder="1"/>
    <xf numFmtId="49" fontId="11" fillId="2" borderId="1" xfId="0" applyNumberFormat="1" applyFont="1" applyFill="1" applyBorder="1"/>
    <xf numFmtId="49" fontId="12" fillId="2" borderId="1" xfId="0" applyNumberFormat="1" applyFont="1" applyFill="1" applyBorder="1"/>
    <xf numFmtId="49" fontId="8" fillId="2" borderId="1" xfId="0" applyNumberFormat="1" applyFont="1" applyFill="1" applyBorder="1"/>
    <xf numFmtId="49" fontId="8" fillId="2" borderId="1" xfId="20" applyNumberFormat="1" applyFont="1" applyFill="1" applyBorder="1" applyAlignment="1">
      <alignment horizontal="left" vertical="center" wrapText="1"/>
      <protection/>
    </xf>
    <xf numFmtId="0" fontId="8" fillId="2" borderId="1" xfId="20" applyNumberFormat="1" applyFont="1" applyFill="1" applyBorder="1" applyAlignment="1">
      <alignment horizontal="left" vertical="center" wrapText="1"/>
      <protection/>
    </xf>
    <xf numFmtId="49" fontId="12" fillId="2" borderId="1" xfId="20" applyNumberFormat="1" applyFont="1" applyFill="1" applyBorder="1" applyAlignment="1">
      <alignment horizontal="left" vertical="center" wrapText="1"/>
      <protection/>
    </xf>
    <xf numFmtId="49" fontId="8" fillId="2" borderId="1" xfId="0" applyNumberFormat="1" applyFont="1" applyFill="1" applyBorder="1" applyAlignment="1">
      <alignment horizontal="left" vertical="center" wrapText="1"/>
    </xf>
    <xf numFmtId="49" fontId="8" fillId="2" borderId="1" xfId="0" applyNumberFormat="1" applyFont="1" applyFill="1" applyBorder="1" applyAlignment="1">
      <alignment wrapText="1"/>
    </xf>
    <xf numFmtId="0" fontId="5" fillId="2" borderId="1" xfId="0" applyFont="1" applyFill="1" applyBorder="1" applyAlignment="1">
      <alignment wrapText="1"/>
    </xf>
    <xf numFmtId="0" fontId="8" fillId="2" borderId="1" xfId="0" applyNumberFormat="1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wrapText="1"/>
    </xf>
    <xf numFmtId="49" fontId="12" fillId="2" borderId="1" xfId="0" applyNumberFormat="1" applyFont="1" applyFill="1" applyBorder="1" applyAlignment="1">
      <alignment horizontal="left" vertical="center" wrapText="1"/>
    </xf>
    <xf numFmtId="4" fontId="8" fillId="2" borderId="1" xfId="0" applyNumberFormat="1" applyFont="1" applyFill="1" applyBorder="1"/>
    <xf numFmtId="4" fontId="5" fillId="2" borderId="1" xfId="21" applyNumberFormat="1" applyFont="1" applyFill="1" applyBorder="1">
      <alignment/>
      <protection/>
    </xf>
    <xf numFmtId="49" fontId="13" fillId="2" borderId="1" xfId="21" applyNumberFormat="1" applyFont="1" applyFill="1" applyBorder="1">
      <alignment/>
      <protection/>
    </xf>
    <xf numFmtId="0" fontId="0" fillId="2" borderId="0" xfId="0" applyFill="1" applyBorder="1"/>
    <xf numFmtId="0" fontId="0" fillId="2" borderId="0" xfId="0" applyFill="1"/>
    <xf numFmtId="49" fontId="8" fillId="2" borderId="1" xfId="21" applyNumberFormat="1" applyFont="1" applyFill="1" applyBorder="1" applyAlignment="1">
      <alignment horizontal="left" vertical="center" wrapText="1"/>
      <protection/>
    </xf>
    <xf numFmtId="49" fontId="8" fillId="2" borderId="1" xfId="20" applyNumberFormat="1" applyFont="1" applyFill="1" applyBorder="1" applyAlignment="1">
      <alignment horizontal="left" vertical="center" wrapText="1"/>
      <protection/>
    </xf>
    <xf numFmtId="0" fontId="8" fillId="2" borderId="0" xfId="0" applyFont="1" applyFill="1"/>
    <xf numFmtId="0" fontId="4" fillId="2" borderId="0" xfId="0" applyFont="1" applyFill="1"/>
    <xf numFmtId="0" fontId="0" fillId="2" borderId="0" xfId="0" applyFont="1" applyFill="1"/>
    <xf numFmtId="0" fontId="2" fillId="2" borderId="0" xfId="0" applyFont="1" applyFill="1"/>
    <xf numFmtId="4" fontId="7" fillId="2" borderId="0" xfId="0" applyNumberFormat="1" applyFont="1" applyFill="1" applyBorder="1" applyAlignment="1">
      <alignment horizontal="right" vertical="center" wrapText="1"/>
    </xf>
    <xf numFmtId="4" fontId="7" fillId="2" borderId="0" xfId="0" applyNumberFormat="1" applyFont="1" applyFill="1" applyBorder="1" applyAlignment="1">
      <alignment vertical="center"/>
    </xf>
    <xf numFmtId="4" fontId="9" fillId="2" borderId="0" xfId="0" applyNumberFormat="1" applyFont="1" applyFill="1" applyBorder="1" applyAlignment="1">
      <alignment horizontal="right" vertical="center" wrapText="1"/>
    </xf>
    <xf numFmtId="0" fontId="0" fillId="2" borderId="0" xfId="0" applyFont="1" applyFill="1"/>
    <xf numFmtId="4" fontId="0" fillId="2" borderId="0" xfId="0" applyNumberFormat="1" applyFill="1"/>
    <xf numFmtId="49" fontId="12" fillId="2" borderId="1" xfId="0" applyNumberFormat="1" applyFont="1" applyFill="1" applyBorder="1" applyAlignment="1">
      <alignment horizontal="center" vertical="center" wrapText="1"/>
    </xf>
    <xf numFmtId="49" fontId="12" fillId="2" borderId="1" xfId="0" applyNumberFormat="1" applyFont="1" applyFill="1" applyBorder="1" applyAlignment="1">
      <alignment horizontal="center" textRotation="90" wrapText="1" readingOrder="2"/>
    </xf>
    <xf numFmtId="49" fontId="12" fillId="2" borderId="1" xfId="0" applyNumberFormat="1" applyFont="1" applyFill="1" applyBorder="1" applyAlignment="1">
      <alignment horizontal="center" textRotation="90" readingOrder="2"/>
    </xf>
    <xf numFmtId="49" fontId="12" fillId="2" borderId="1" xfId="0" applyNumberFormat="1" applyFont="1" applyFill="1" applyBorder="1" applyAlignment="1">
      <alignment horizontal="left" vertical="center" textRotation="90" wrapText="1" readingOrder="2"/>
    </xf>
    <xf numFmtId="0" fontId="8" fillId="2" borderId="1" xfId="0" applyNumberFormat="1" applyFont="1" applyFill="1" applyBorder="1" applyAlignment="1">
      <alignment vertical="center" wrapText="1"/>
    </xf>
    <xf numFmtId="0" fontId="10" fillId="2" borderId="1" xfId="0" applyFont="1" applyFill="1" applyBorder="1" applyAlignment="1">
      <alignment vertical="center" wrapText="1"/>
    </xf>
    <xf numFmtId="0" fontId="12" fillId="2" borderId="1" xfId="20" applyNumberFormat="1" applyFont="1" applyFill="1" applyBorder="1" applyAlignment="1">
      <alignment horizontal="left" vertical="center" wrapText="1"/>
      <protection/>
    </xf>
    <xf numFmtId="49" fontId="12" fillId="2" borderId="1" xfId="0" applyNumberFormat="1" applyFont="1" applyFill="1" applyBorder="1" applyAlignment="1">
      <alignment wrapText="1"/>
    </xf>
    <xf numFmtId="0" fontId="5" fillId="2" borderId="1" xfId="0" applyFont="1" applyFill="1" applyBorder="1" applyAlignment="1">
      <alignment vertical="top" wrapText="1"/>
    </xf>
    <xf numFmtId="0" fontId="5" fillId="2" borderId="1" xfId="0" applyNumberFormat="1" applyFont="1" applyFill="1" applyBorder="1" applyAlignment="1">
      <alignment wrapText="1"/>
    </xf>
    <xf numFmtId="4" fontId="10" fillId="2" borderId="1" xfId="21" applyNumberFormat="1" applyFont="1" applyFill="1" applyBorder="1">
      <alignment/>
      <protection/>
    </xf>
    <xf numFmtId="0" fontId="5" fillId="2" borderId="1" xfId="0" applyFont="1" applyFill="1" applyBorder="1" applyAlignment="1">
      <alignment vertical="center" wrapText="1"/>
    </xf>
    <xf numFmtId="0" fontId="8" fillId="2" borderId="0" xfId="0" applyFont="1" applyFill="1" applyAlignment="1">
      <alignment/>
    </xf>
    <xf numFmtId="0" fontId="8" fillId="2" borderId="2" xfId="0" applyFont="1" applyFill="1" applyBorder="1" applyAlignment="1">
      <alignment horizontal="right"/>
    </xf>
    <xf numFmtId="0" fontId="12" fillId="2" borderId="0" xfId="0" applyFont="1" applyFill="1" applyAlignment="1">
      <alignment horizontal="center" wrapText="1"/>
    </xf>
    <xf numFmtId="0" fontId="8" fillId="2" borderId="0" xfId="0" applyFont="1" applyFill="1" applyAlignment="1">
      <alignment horizontal="center" wrapText="1"/>
    </xf>
    <xf numFmtId="0" fontId="8" fillId="2" borderId="0" xfId="0" applyFont="1" applyFill="1" applyAlignment="1">
      <alignment horizont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_Лист1" xfId="20"/>
    <cellStyle name="Обычный 2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209550</xdr:rowOff>
    </xdr:to>
    <xdr:pic>
      <xdr:nvPicPr>
        <xdr:cNvPr id="2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209550</xdr:rowOff>
    </xdr:to>
    <xdr:pic>
      <xdr:nvPicPr>
        <xdr:cNvPr id="3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7"/>
  <sheetViews>
    <sheetView tabSelected="1" view="pageBreakPreview" zoomScaleSheetLayoutView="100" workbookViewId="0" topLeftCell="A1">
      <selection activeCell="A2" sqref="A2:F2"/>
    </sheetView>
  </sheetViews>
  <sheetFormatPr defaultColWidth="9.00390625" defaultRowHeight="12.75"/>
  <cols>
    <col min="1" max="1" width="64.25390625" style="23" customWidth="1"/>
    <col min="2" max="2" width="12.00390625" style="23" customWidth="1"/>
    <col min="3" max="3" width="4.75390625" style="23" customWidth="1"/>
    <col min="4" max="4" width="5.25390625" style="23" customWidth="1"/>
    <col min="5" max="5" width="6.375" style="23" customWidth="1"/>
    <col min="6" max="6" width="13.625" style="23" customWidth="1"/>
    <col min="7" max="7" width="14.25390625" style="20" customWidth="1"/>
    <col min="8" max="8" width="11.25390625" style="20" customWidth="1"/>
    <col min="9" max="16384" width="9.125" style="20" customWidth="1"/>
  </cols>
  <sheetData>
    <row r="1" spans="1:6" ht="63" customHeight="1">
      <c r="A1" s="44"/>
      <c r="B1" s="47" t="s">
        <v>567</v>
      </c>
      <c r="C1" s="48"/>
      <c r="D1" s="48"/>
      <c r="E1" s="48"/>
      <c r="F1" s="48"/>
    </row>
    <row r="2" spans="1:6" ht="38.25" customHeight="1">
      <c r="A2" s="46" t="s">
        <v>566</v>
      </c>
      <c r="B2" s="46"/>
      <c r="C2" s="46"/>
      <c r="D2" s="46"/>
      <c r="E2" s="46"/>
      <c r="F2" s="46"/>
    </row>
    <row r="3" spans="1:6" ht="15" customHeight="1">
      <c r="A3" s="45" t="s">
        <v>555</v>
      </c>
      <c r="B3" s="45"/>
      <c r="C3" s="45"/>
      <c r="D3" s="45"/>
      <c r="E3" s="45"/>
      <c r="F3" s="45"/>
    </row>
    <row r="4" spans="1:6" ht="68.25" customHeight="1">
      <c r="A4" s="32" t="s">
        <v>25</v>
      </c>
      <c r="B4" s="33" t="s">
        <v>28</v>
      </c>
      <c r="C4" s="34" t="s">
        <v>26</v>
      </c>
      <c r="D4" s="34" t="s">
        <v>27</v>
      </c>
      <c r="E4" s="35" t="s">
        <v>51</v>
      </c>
      <c r="F4" s="32" t="s">
        <v>556</v>
      </c>
    </row>
    <row r="5" spans="1:6" s="24" customFormat="1" ht="12.75">
      <c r="A5" s="4" t="s">
        <v>29</v>
      </c>
      <c r="B5" s="4"/>
      <c r="C5" s="4"/>
      <c r="D5" s="4"/>
      <c r="E5" s="4"/>
      <c r="F5" s="2">
        <f>SUM(F9+F12+F16+F19+F54+F57+F100+F112+F116+F120+F127+F150+F208+F214+F218+F237+F252+F255+F278+F306+F332+F234+F319)+F6+F43+F316+F327+F204</f>
        <v>809523540.7300003</v>
      </c>
    </row>
    <row r="6" spans="1:6" s="24" customFormat="1" ht="25.5">
      <c r="A6" s="38" t="s">
        <v>311</v>
      </c>
      <c r="B6" s="5" t="s">
        <v>313</v>
      </c>
      <c r="C6" s="4"/>
      <c r="D6" s="4"/>
      <c r="E6" s="4"/>
      <c r="F6" s="3">
        <f>F7</f>
        <v>8100</v>
      </c>
    </row>
    <row r="7" spans="1:6" s="24" customFormat="1" ht="12.75">
      <c r="A7" s="7" t="s">
        <v>22</v>
      </c>
      <c r="B7" s="7" t="s">
        <v>314</v>
      </c>
      <c r="C7" s="7"/>
      <c r="D7" s="7"/>
      <c r="E7" s="7"/>
      <c r="F7" s="1">
        <f>F8</f>
        <v>8100</v>
      </c>
    </row>
    <row r="8" spans="1:6" s="24" customFormat="1" ht="25.5">
      <c r="A8" s="7" t="s">
        <v>312</v>
      </c>
      <c r="B8" s="7" t="s">
        <v>315</v>
      </c>
      <c r="C8" s="7" t="s">
        <v>31</v>
      </c>
      <c r="D8" s="7" t="s">
        <v>99</v>
      </c>
      <c r="E8" s="7" t="s">
        <v>46</v>
      </c>
      <c r="F8" s="1">
        <v>8100</v>
      </c>
    </row>
    <row r="9" spans="1:6" ht="32.25" customHeight="1">
      <c r="A9" s="38" t="s">
        <v>316</v>
      </c>
      <c r="B9" s="5" t="s">
        <v>142</v>
      </c>
      <c r="C9" s="6"/>
      <c r="D9" s="6"/>
      <c r="E9" s="6"/>
      <c r="F9" s="3">
        <f>F10</f>
        <v>150000</v>
      </c>
    </row>
    <row r="10" spans="1:6" s="25" customFormat="1" ht="12.75">
      <c r="A10" s="7" t="s">
        <v>22</v>
      </c>
      <c r="B10" s="6" t="s">
        <v>143</v>
      </c>
      <c r="C10" s="6"/>
      <c r="D10" s="6"/>
      <c r="E10" s="6"/>
      <c r="F10" s="1">
        <f>SUM(F11)</f>
        <v>150000</v>
      </c>
    </row>
    <row r="11" spans="1:6" ht="38.25" customHeight="1">
      <c r="A11" s="7" t="s">
        <v>317</v>
      </c>
      <c r="B11" s="6" t="s">
        <v>144</v>
      </c>
      <c r="C11" s="6" t="s">
        <v>31</v>
      </c>
      <c r="D11" s="6" t="s">
        <v>99</v>
      </c>
      <c r="E11" s="6" t="s">
        <v>46</v>
      </c>
      <c r="F11" s="1">
        <v>150000</v>
      </c>
    </row>
    <row r="12" spans="1:6" ht="25.5">
      <c r="A12" s="9" t="s">
        <v>318</v>
      </c>
      <c r="B12" s="5" t="s">
        <v>113</v>
      </c>
      <c r="C12" s="6"/>
      <c r="D12" s="6"/>
      <c r="E12" s="6"/>
      <c r="F12" s="3">
        <f>SUM(F13)</f>
        <v>400000</v>
      </c>
    </row>
    <row r="13" spans="1:6" ht="42.75" customHeight="1">
      <c r="A13" s="10" t="s">
        <v>121</v>
      </c>
      <c r="B13" s="6" t="s">
        <v>320</v>
      </c>
      <c r="C13" s="6"/>
      <c r="D13" s="6"/>
      <c r="E13" s="6"/>
      <c r="F13" s="1">
        <f>SUM(F15)</f>
        <v>400000</v>
      </c>
    </row>
    <row r="14" spans="1:6" ht="18.75" customHeight="1">
      <c r="A14" s="10" t="s">
        <v>319</v>
      </c>
      <c r="B14" s="6" t="s">
        <v>145</v>
      </c>
      <c r="C14" s="6"/>
      <c r="D14" s="6"/>
      <c r="E14" s="6"/>
      <c r="F14" s="1">
        <f>F15</f>
        <v>400000</v>
      </c>
    </row>
    <row r="15" spans="1:6" ht="33" customHeight="1">
      <c r="A15" s="10" t="s">
        <v>433</v>
      </c>
      <c r="B15" s="6" t="s">
        <v>146</v>
      </c>
      <c r="C15" s="6" t="s">
        <v>35</v>
      </c>
      <c r="D15" s="6" t="s">
        <v>35</v>
      </c>
      <c r="E15" s="6" t="s">
        <v>49</v>
      </c>
      <c r="F15" s="1">
        <f>100000+300000</f>
        <v>400000</v>
      </c>
    </row>
    <row r="16" spans="1:6" ht="24.75" customHeight="1">
      <c r="A16" s="9" t="s">
        <v>412</v>
      </c>
      <c r="B16" s="5" t="s">
        <v>140</v>
      </c>
      <c r="C16" s="6"/>
      <c r="D16" s="6"/>
      <c r="E16" s="6"/>
      <c r="F16" s="3">
        <f>F17</f>
        <v>45007.23</v>
      </c>
    </row>
    <row r="17" spans="1:6" ht="12.75">
      <c r="A17" s="6" t="s">
        <v>22</v>
      </c>
      <c r="B17" s="6" t="s">
        <v>141</v>
      </c>
      <c r="C17" s="6"/>
      <c r="D17" s="6"/>
      <c r="E17" s="6"/>
      <c r="F17" s="1">
        <f>SUM(F18)</f>
        <v>45007.23</v>
      </c>
    </row>
    <row r="18" spans="1:6" ht="26.25" customHeight="1">
      <c r="A18" s="11" t="s">
        <v>321</v>
      </c>
      <c r="B18" s="6" t="s">
        <v>147</v>
      </c>
      <c r="C18" s="6" t="s">
        <v>36</v>
      </c>
      <c r="D18" s="6" t="s">
        <v>30</v>
      </c>
      <c r="E18" s="6" t="s">
        <v>46</v>
      </c>
      <c r="F18" s="1">
        <v>45007.23</v>
      </c>
    </row>
    <row r="19" spans="1:6" ht="33" customHeight="1">
      <c r="A19" s="9" t="s">
        <v>335</v>
      </c>
      <c r="B19" s="5" t="s">
        <v>102</v>
      </c>
      <c r="C19" s="6"/>
      <c r="D19" s="6"/>
      <c r="E19" s="6"/>
      <c r="F19" s="3">
        <f>SUM(F20+F23+F27+F31+F39)</f>
        <v>43067735.44</v>
      </c>
    </row>
    <row r="20" spans="1:6" ht="14.45" customHeight="1">
      <c r="A20" s="7" t="s">
        <v>57</v>
      </c>
      <c r="B20" s="6" t="s">
        <v>155</v>
      </c>
      <c r="C20" s="6"/>
      <c r="D20" s="6"/>
      <c r="E20" s="6"/>
      <c r="F20" s="1">
        <f>SUM(F21:F22)</f>
        <v>919280.61</v>
      </c>
    </row>
    <row r="21" spans="1:6" s="26" customFormat="1" ht="72.75" customHeight="1">
      <c r="A21" s="8" t="s">
        <v>62</v>
      </c>
      <c r="B21" s="6" t="s">
        <v>156</v>
      </c>
      <c r="C21" s="6" t="s">
        <v>41</v>
      </c>
      <c r="D21" s="6" t="s">
        <v>38</v>
      </c>
      <c r="E21" s="6" t="s">
        <v>45</v>
      </c>
      <c r="F21" s="1">
        <v>911280.61</v>
      </c>
    </row>
    <row r="22" spans="1:6" ht="39" customHeight="1">
      <c r="A22" s="7" t="s">
        <v>63</v>
      </c>
      <c r="B22" s="6" t="s">
        <v>156</v>
      </c>
      <c r="C22" s="6" t="s">
        <v>41</v>
      </c>
      <c r="D22" s="6" t="s">
        <v>38</v>
      </c>
      <c r="E22" s="6" t="s">
        <v>46</v>
      </c>
      <c r="F22" s="1">
        <v>8000</v>
      </c>
    </row>
    <row r="23" spans="1:6" ht="12.75">
      <c r="A23" s="12" t="s">
        <v>22</v>
      </c>
      <c r="B23" s="6" t="s">
        <v>149</v>
      </c>
      <c r="C23" s="6"/>
      <c r="D23" s="6"/>
      <c r="E23" s="6"/>
      <c r="F23" s="1">
        <f>SUM(F24:F26)</f>
        <v>643822.5</v>
      </c>
    </row>
    <row r="24" spans="1:9" ht="54.75" customHeight="1">
      <c r="A24" s="7" t="s">
        <v>527</v>
      </c>
      <c r="B24" s="6" t="s">
        <v>150</v>
      </c>
      <c r="C24" s="6" t="s">
        <v>41</v>
      </c>
      <c r="D24" s="6" t="s">
        <v>32</v>
      </c>
      <c r="E24" s="6" t="s">
        <v>45</v>
      </c>
      <c r="F24" s="1">
        <v>222105</v>
      </c>
      <c r="G24" s="27"/>
      <c r="H24" s="27"/>
      <c r="I24" s="19"/>
    </row>
    <row r="25" spans="1:9" ht="25.5">
      <c r="A25" s="7" t="s">
        <v>129</v>
      </c>
      <c r="B25" s="6" t="s">
        <v>150</v>
      </c>
      <c r="C25" s="6" t="s">
        <v>41</v>
      </c>
      <c r="D25" s="6" t="s">
        <v>32</v>
      </c>
      <c r="E25" s="6" t="s">
        <v>46</v>
      </c>
      <c r="F25" s="1">
        <v>306514.5</v>
      </c>
      <c r="G25" s="27"/>
      <c r="H25" s="27"/>
      <c r="I25" s="19"/>
    </row>
    <row r="26" spans="1:9" ht="25.5" customHeight="1">
      <c r="A26" s="10" t="s">
        <v>7</v>
      </c>
      <c r="B26" s="6" t="s">
        <v>151</v>
      </c>
      <c r="C26" s="6" t="s">
        <v>41</v>
      </c>
      <c r="D26" s="6" t="s">
        <v>32</v>
      </c>
      <c r="E26" s="6" t="s">
        <v>49</v>
      </c>
      <c r="F26" s="1">
        <v>115203</v>
      </c>
      <c r="G26" s="27"/>
      <c r="H26" s="27"/>
      <c r="I26" s="19"/>
    </row>
    <row r="27" spans="1:9" ht="27" customHeight="1">
      <c r="A27" s="12" t="s">
        <v>44</v>
      </c>
      <c r="B27" s="6" t="s">
        <v>148</v>
      </c>
      <c r="C27" s="6"/>
      <c r="D27" s="6"/>
      <c r="E27" s="6"/>
      <c r="F27" s="1">
        <f>SUM(F28:F30)</f>
        <v>36099126.739999995</v>
      </c>
      <c r="G27" s="27"/>
      <c r="H27" s="27"/>
      <c r="I27" s="19"/>
    </row>
    <row r="28" spans="1:9" ht="65.25" customHeight="1">
      <c r="A28" s="8" t="s">
        <v>283</v>
      </c>
      <c r="B28" s="6" t="s">
        <v>322</v>
      </c>
      <c r="C28" s="6" t="s">
        <v>41</v>
      </c>
      <c r="D28" s="6" t="s">
        <v>32</v>
      </c>
      <c r="E28" s="6" t="s">
        <v>50</v>
      </c>
      <c r="F28" s="1">
        <v>7045700</v>
      </c>
      <c r="G28" s="19"/>
      <c r="H28" s="19"/>
      <c r="I28" s="19"/>
    </row>
    <row r="29" spans="1:9" ht="38.25" customHeight="1">
      <c r="A29" s="12" t="s">
        <v>324</v>
      </c>
      <c r="B29" s="6" t="s">
        <v>323</v>
      </c>
      <c r="C29" s="6" t="s">
        <v>41</v>
      </c>
      <c r="D29" s="6" t="s">
        <v>32</v>
      </c>
      <c r="E29" s="6" t="s">
        <v>50</v>
      </c>
      <c r="F29" s="1">
        <v>10150374.12</v>
      </c>
      <c r="G29" s="19"/>
      <c r="H29" s="19"/>
      <c r="I29" s="19"/>
    </row>
    <row r="30" spans="1:6" ht="48.75" customHeight="1">
      <c r="A30" s="12" t="s">
        <v>259</v>
      </c>
      <c r="B30" s="6" t="s">
        <v>152</v>
      </c>
      <c r="C30" s="6" t="s">
        <v>41</v>
      </c>
      <c r="D30" s="6" t="s">
        <v>32</v>
      </c>
      <c r="E30" s="6" t="s">
        <v>50</v>
      </c>
      <c r="F30" s="1">
        <v>18903052.62</v>
      </c>
    </row>
    <row r="31" spans="1:6" ht="13.9" customHeight="1">
      <c r="A31" s="12" t="s">
        <v>92</v>
      </c>
      <c r="B31" s="6" t="s">
        <v>153</v>
      </c>
      <c r="C31" s="6"/>
      <c r="D31" s="6"/>
      <c r="E31" s="6"/>
      <c r="F31" s="1">
        <f>SUM(F32:F38)</f>
        <v>3066600</v>
      </c>
    </row>
    <row r="32" spans="1:6" ht="49.5" customHeight="1">
      <c r="A32" s="12" t="s">
        <v>413</v>
      </c>
      <c r="B32" s="6" t="s">
        <v>434</v>
      </c>
      <c r="C32" s="6" t="s">
        <v>41</v>
      </c>
      <c r="D32" s="6" t="s">
        <v>32</v>
      </c>
      <c r="E32" s="6" t="s">
        <v>50</v>
      </c>
      <c r="F32" s="1">
        <v>669100</v>
      </c>
    </row>
    <row r="33" spans="1:6" ht="54" customHeight="1">
      <c r="A33" s="12" t="s">
        <v>414</v>
      </c>
      <c r="B33" s="6" t="s">
        <v>435</v>
      </c>
      <c r="C33" s="6" t="s">
        <v>41</v>
      </c>
      <c r="D33" s="6" t="s">
        <v>32</v>
      </c>
      <c r="E33" s="6" t="s">
        <v>50</v>
      </c>
      <c r="F33" s="1">
        <v>352200</v>
      </c>
    </row>
    <row r="34" spans="1:6" ht="39.75" customHeight="1">
      <c r="A34" s="12" t="s">
        <v>398</v>
      </c>
      <c r="B34" s="6" t="s">
        <v>436</v>
      </c>
      <c r="C34" s="6" t="s">
        <v>41</v>
      </c>
      <c r="D34" s="6" t="s">
        <v>31</v>
      </c>
      <c r="E34" s="6" t="s">
        <v>50</v>
      </c>
      <c r="F34" s="1">
        <v>435100</v>
      </c>
    </row>
    <row r="35" spans="1:6" ht="78.75" customHeight="1">
      <c r="A35" s="12" t="s">
        <v>529</v>
      </c>
      <c r="B35" s="6" t="s">
        <v>528</v>
      </c>
      <c r="C35" s="6" t="s">
        <v>41</v>
      </c>
      <c r="D35" s="6" t="s">
        <v>32</v>
      </c>
      <c r="E35" s="6" t="s">
        <v>50</v>
      </c>
      <c r="F35" s="1">
        <v>600000</v>
      </c>
    </row>
    <row r="36" spans="1:6" ht="41.25" customHeight="1">
      <c r="A36" s="10" t="s">
        <v>325</v>
      </c>
      <c r="B36" s="6" t="s">
        <v>154</v>
      </c>
      <c r="C36" s="6" t="s">
        <v>41</v>
      </c>
      <c r="D36" s="6" t="s">
        <v>32</v>
      </c>
      <c r="E36" s="6" t="s">
        <v>50</v>
      </c>
      <c r="F36" s="1">
        <v>213750</v>
      </c>
    </row>
    <row r="37" spans="1:6" ht="41.25" customHeight="1">
      <c r="A37" s="10" t="s">
        <v>531</v>
      </c>
      <c r="B37" s="6" t="s">
        <v>530</v>
      </c>
      <c r="C37" s="6" t="s">
        <v>41</v>
      </c>
      <c r="D37" s="6" t="s">
        <v>32</v>
      </c>
      <c r="E37" s="6" t="s">
        <v>50</v>
      </c>
      <c r="F37" s="1">
        <v>83500</v>
      </c>
    </row>
    <row r="38" spans="1:6" ht="34.5" customHeight="1">
      <c r="A38" s="10" t="s">
        <v>515</v>
      </c>
      <c r="B38" s="6" t="s">
        <v>514</v>
      </c>
      <c r="C38" s="6" t="s">
        <v>41</v>
      </c>
      <c r="D38" s="6" t="s">
        <v>32</v>
      </c>
      <c r="E38" s="6" t="s">
        <v>50</v>
      </c>
      <c r="F38" s="1">
        <v>712950</v>
      </c>
    </row>
    <row r="39" spans="1:6" ht="19.5" customHeight="1">
      <c r="A39" s="11" t="s">
        <v>43</v>
      </c>
      <c r="B39" s="6" t="s">
        <v>157</v>
      </c>
      <c r="C39" s="6"/>
      <c r="D39" s="6"/>
      <c r="E39" s="6"/>
      <c r="F39" s="1">
        <f>SUM(F40:F42)</f>
        <v>2338905.59</v>
      </c>
    </row>
    <row r="40" spans="1:6" ht="85.5" customHeight="1">
      <c r="A40" s="8" t="s">
        <v>120</v>
      </c>
      <c r="B40" s="6" t="s">
        <v>158</v>
      </c>
      <c r="C40" s="6" t="s">
        <v>41</v>
      </c>
      <c r="D40" s="6" t="s">
        <v>38</v>
      </c>
      <c r="E40" s="6" t="s">
        <v>45</v>
      </c>
      <c r="F40" s="1">
        <v>2175688.17</v>
      </c>
    </row>
    <row r="41" spans="1:6" ht="56.25" customHeight="1">
      <c r="A41" s="8" t="s">
        <v>122</v>
      </c>
      <c r="B41" s="6" t="s">
        <v>158</v>
      </c>
      <c r="C41" s="6" t="s">
        <v>41</v>
      </c>
      <c r="D41" s="6" t="s">
        <v>38</v>
      </c>
      <c r="E41" s="6" t="s">
        <v>46</v>
      </c>
      <c r="F41" s="1">
        <v>163017.42</v>
      </c>
    </row>
    <row r="42" spans="1:6" ht="56.25" customHeight="1">
      <c r="A42" s="8" t="s">
        <v>532</v>
      </c>
      <c r="B42" s="6" t="s">
        <v>158</v>
      </c>
      <c r="C42" s="6" t="s">
        <v>41</v>
      </c>
      <c r="D42" s="6" t="s">
        <v>38</v>
      </c>
      <c r="E42" s="6" t="s">
        <v>48</v>
      </c>
      <c r="F42" s="1">
        <v>200</v>
      </c>
    </row>
    <row r="43" spans="1:6" ht="27.75" customHeight="1">
      <c r="A43" s="39" t="s">
        <v>326</v>
      </c>
      <c r="B43" s="5" t="s">
        <v>327</v>
      </c>
      <c r="C43" s="5"/>
      <c r="D43" s="5"/>
      <c r="E43" s="5"/>
      <c r="F43" s="3">
        <f>F44+F47</f>
        <v>31103153.169999998</v>
      </c>
    </row>
    <row r="44" spans="1:6" ht="18" customHeight="1">
      <c r="A44" s="10" t="s">
        <v>22</v>
      </c>
      <c r="B44" s="6" t="s">
        <v>328</v>
      </c>
      <c r="C44" s="6"/>
      <c r="D44" s="6"/>
      <c r="E44" s="6"/>
      <c r="F44" s="1">
        <f>SUM(F45:F46)</f>
        <v>650609.94</v>
      </c>
    </row>
    <row r="45" spans="1:6" ht="27" customHeight="1">
      <c r="A45" s="10" t="s">
        <v>270</v>
      </c>
      <c r="B45" s="6" t="s">
        <v>330</v>
      </c>
      <c r="C45" s="6" t="s">
        <v>38</v>
      </c>
      <c r="D45" s="6" t="s">
        <v>32</v>
      </c>
      <c r="E45" s="6" t="s">
        <v>46</v>
      </c>
      <c r="F45" s="1">
        <v>644689</v>
      </c>
    </row>
    <row r="46" spans="1:6" ht="29.25" customHeight="1">
      <c r="A46" s="10" t="s">
        <v>443</v>
      </c>
      <c r="B46" s="6" t="s">
        <v>437</v>
      </c>
      <c r="C46" s="6" t="s">
        <v>38</v>
      </c>
      <c r="D46" s="6" t="s">
        <v>38</v>
      </c>
      <c r="E46" s="6" t="s">
        <v>46</v>
      </c>
      <c r="F46" s="1">
        <v>5920.94</v>
      </c>
    </row>
    <row r="47" spans="1:6" ht="15" customHeight="1">
      <c r="A47" s="11" t="s">
        <v>75</v>
      </c>
      <c r="B47" s="6" t="s">
        <v>329</v>
      </c>
      <c r="C47" s="6"/>
      <c r="D47" s="6"/>
      <c r="E47" s="6"/>
      <c r="F47" s="1">
        <f>SUM(F48:F53)</f>
        <v>30452543.229999997</v>
      </c>
    </row>
    <row r="48" spans="1:6" ht="31.5" customHeight="1">
      <c r="A48" s="10" t="s">
        <v>389</v>
      </c>
      <c r="B48" s="6" t="s">
        <v>438</v>
      </c>
      <c r="C48" s="6" t="s">
        <v>38</v>
      </c>
      <c r="D48" s="6" t="s">
        <v>38</v>
      </c>
      <c r="E48" s="6" t="s">
        <v>76</v>
      </c>
      <c r="F48" s="1">
        <v>26671254.24</v>
      </c>
    </row>
    <row r="49" spans="1:6" ht="56.25" customHeight="1">
      <c r="A49" s="13" t="s">
        <v>399</v>
      </c>
      <c r="B49" s="6" t="s">
        <v>439</v>
      </c>
      <c r="C49" s="6" t="s">
        <v>38</v>
      </c>
      <c r="D49" s="6" t="s">
        <v>32</v>
      </c>
      <c r="E49" s="6" t="s">
        <v>46</v>
      </c>
      <c r="F49" s="1">
        <v>3481288.99</v>
      </c>
    </row>
    <row r="50" spans="1:6" ht="53.25" customHeight="1">
      <c r="A50" s="13" t="s">
        <v>415</v>
      </c>
      <c r="B50" s="6" t="s">
        <v>440</v>
      </c>
      <c r="C50" s="6" t="s">
        <v>38</v>
      </c>
      <c r="D50" s="6" t="s">
        <v>32</v>
      </c>
      <c r="E50" s="6" t="s">
        <v>76</v>
      </c>
      <c r="F50" s="1">
        <v>0</v>
      </c>
    </row>
    <row r="51" spans="1:6" ht="25.5" customHeight="1">
      <c r="A51" s="10" t="s">
        <v>393</v>
      </c>
      <c r="B51" s="6" t="s">
        <v>405</v>
      </c>
      <c r="C51" s="6" t="s">
        <v>38</v>
      </c>
      <c r="D51" s="6" t="s">
        <v>32</v>
      </c>
      <c r="E51" s="6" t="s">
        <v>46</v>
      </c>
      <c r="F51" s="1">
        <v>300000</v>
      </c>
    </row>
    <row r="52" spans="1:6" ht="25.5" customHeight="1">
      <c r="A52" s="10" t="s">
        <v>552</v>
      </c>
      <c r="B52" s="6" t="s">
        <v>405</v>
      </c>
      <c r="C52" s="6" t="s">
        <v>38</v>
      </c>
      <c r="D52" s="6" t="s">
        <v>32</v>
      </c>
      <c r="E52" s="6" t="s">
        <v>76</v>
      </c>
      <c r="F52" s="1">
        <v>0</v>
      </c>
    </row>
    <row r="53" spans="1:6" ht="32.25" customHeight="1">
      <c r="A53" s="10" t="s">
        <v>442</v>
      </c>
      <c r="B53" s="6" t="s">
        <v>441</v>
      </c>
      <c r="C53" s="6" t="s">
        <v>38</v>
      </c>
      <c r="D53" s="6" t="s">
        <v>38</v>
      </c>
      <c r="E53" s="6" t="s">
        <v>76</v>
      </c>
      <c r="F53" s="1">
        <v>0</v>
      </c>
    </row>
    <row r="54" spans="1:6" ht="25.5">
      <c r="A54" s="9" t="s">
        <v>331</v>
      </c>
      <c r="B54" s="5" t="s">
        <v>96</v>
      </c>
      <c r="C54" s="6"/>
      <c r="D54" s="6"/>
      <c r="E54" s="6"/>
      <c r="F54" s="3">
        <f>F55</f>
        <v>116000</v>
      </c>
    </row>
    <row r="55" spans="1:6" ht="27" customHeight="1">
      <c r="A55" s="7" t="s">
        <v>112</v>
      </c>
      <c r="B55" s="6" t="s">
        <v>97</v>
      </c>
      <c r="C55" s="6"/>
      <c r="D55" s="6"/>
      <c r="E55" s="6"/>
      <c r="F55" s="1">
        <f>SUM(F56)</f>
        <v>116000</v>
      </c>
    </row>
    <row r="56" spans="1:6" ht="39.75" customHeight="1">
      <c r="A56" s="7" t="s">
        <v>260</v>
      </c>
      <c r="B56" s="6" t="s">
        <v>98</v>
      </c>
      <c r="C56" s="6" t="s">
        <v>31</v>
      </c>
      <c r="D56" s="6" t="s">
        <v>99</v>
      </c>
      <c r="E56" s="6" t="s">
        <v>50</v>
      </c>
      <c r="F56" s="1">
        <v>116000</v>
      </c>
    </row>
    <row r="57" spans="1:6" ht="25.5" customHeight="1">
      <c r="A57" s="14" t="s">
        <v>334</v>
      </c>
      <c r="B57" s="5" t="s">
        <v>95</v>
      </c>
      <c r="C57" s="6"/>
      <c r="D57" s="6"/>
      <c r="E57" s="6"/>
      <c r="F57" s="3">
        <f>SUM(F58+F61+F63+F68+F78+F92+F94)+F98</f>
        <v>239017473.83999997</v>
      </c>
    </row>
    <row r="58" spans="1:6" ht="12.75">
      <c r="A58" s="7" t="s">
        <v>57</v>
      </c>
      <c r="B58" s="6" t="s">
        <v>165</v>
      </c>
      <c r="C58" s="6"/>
      <c r="D58" s="6"/>
      <c r="E58" s="6"/>
      <c r="F58" s="1">
        <f>SUM(F59:F60)</f>
        <v>3225386.62</v>
      </c>
    </row>
    <row r="59" spans="1:8" ht="63.75">
      <c r="A59" s="8" t="s">
        <v>62</v>
      </c>
      <c r="B59" s="6" t="s">
        <v>166</v>
      </c>
      <c r="C59" s="6" t="s">
        <v>39</v>
      </c>
      <c r="D59" s="6" t="s">
        <v>35</v>
      </c>
      <c r="E59" s="6" t="s">
        <v>45</v>
      </c>
      <c r="F59" s="1">
        <v>2075583</v>
      </c>
      <c r="G59" s="27"/>
      <c r="H59" s="27"/>
    </row>
    <row r="60" spans="1:8" ht="38.25">
      <c r="A60" s="7" t="s">
        <v>63</v>
      </c>
      <c r="B60" s="6" t="s">
        <v>166</v>
      </c>
      <c r="C60" s="6" t="s">
        <v>39</v>
      </c>
      <c r="D60" s="6" t="s">
        <v>35</v>
      </c>
      <c r="E60" s="6" t="s">
        <v>46</v>
      </c>
      <c r="F60" s="1">
        <v>1149803.62</v>
      </c>
      <c r="G60" s="27"/>
      <c r="H60" s="27"/>
    </row>
    <row r="61" spans="1:8" ht="25.5">
      <c r="A61" s="13" t="s">
        <v>171</v>
      </c>
      <c r="B61" s="6" t="s">
        <v>172</v>
      </c>
      <c r="C61" s="6"/>
      <c r="D61" s="6"/>
      <c r="E61" s="6"/>
      <c r="F61" s="1">
        <f>SUM(F62)</f>
        <v>1775120</v>
      </c>
      <c r="G61" s="27"/>
      <c r="H61" s="28"/>
    </row>
    <row r="62" spans="1:8" ht="38.25">
      <c r="A62" s="10" t="s">
        <v>263</v>
      </c>
      <c r="B62" s="6" t="s">
        <v>446</v>
      </c>
      <c r="C62" s="6" t="s">
        <v>37</v>
      </c>
      <c r="D62" s="6" t="s">
        <v>33</v>
      </c>
      <c r="E62" s="6" t="s">
        <v>49</v>
      </c>
      <c r="F62" s="1">
        <v>1775120</v>
      </c>
      <c r="G62" s="27"/>
      <c r="H62" s="28"/>
    </row>
    <row r="63" spans="1:8" ht="12.75">
      <c r="A63" s="10" t="s">
        <v>22</v>
      </c>
      <c r="B63" s="6" t="s">
        <v>88</v>
      </c>
      <c r="C63" s="6"/>
      <c r="D63" s="6"/>
      <c r="E63" s="6"/>
      <c r="F63" s="1">
        <f>SUM(F64:F67)</f>
        <v>351562.48</v>
      </c>
      <c r="G63" s="27"/>
      <c r="H63" s="28"/>
    </row>
    <row r="64" spans="1:8" ht="25.5">
      <c r="A64" s="10" t="s">
        <v>396</v>
      </c>
      <c r="B64" s="6" t="s">
        <v>394</v>
      </c>
      <c r="C64" s="6" t="s">
        <v>39</v>
      </c>
      <c r="D64" s="6" t="s">
        <v>35</v>
      </c>
      <c r="E64" s="6" t="s">
        <v>46</v>
      </c>
      <c r="F64" s="1">
        <v>1800</v>
      </c>
      <c r="G64" s="27"/>
      <c r="H64" s="28"/>
    </row>
    <row r="65" spans="1:8" ht="25.5">
      <c r="A65" s="10" t="s">
        <v>395</v>
      </c>
      <c r="B65" s="6" t="s">
        <v>394</v>
      </c>
      <c r="C65" s="6" t="s">
        <v>39</v>
      </c>
      <c r="D65" s="6" t="s">
        <v>35</v>
      </c>
      <c r="E65" s="6" t="s">
        <v>49</v>
      </c>
      <c r="F65" s="1">
        <v>28735</v>
      </c>
      <c r="G65" s="27"/>
      <c r="H65" s="28"/>
    </row>
    <row r="66" spans="1:8" ht="38.25">
      <c r="A66" s="10" t="s">
        <v>90</v>
      </c>
      <c r="B66" s="6" t="s">
        <v>89</v>
      </c>
      <c r="C66" s="6" t="s">
        <v>39</v>
      </c>
      <c r="D66" s="6" t="s">
        <v>35</v>
      </c>
      <c r="E66" s="6" t="s">
        <v>49</v>
      </c>
      <c r="F66" s="1">
        <v>100353</v>
      </c>
      <c r="G66" s="27"/>
      <c r="H66" s="28"/>
    </row>
    <row r="67" spans="1:8" ht="38.25">
      <c r="A67" s="12" t="s">
        <v>400</v>
      </c>
      <c r="B67" s="6" t="s">
        <v>444</v>
      </c>
      <c r="C67" s="6" t="s">
        <v>39</v>
      </c>
      <c r="D67" s="6" t="s">
        <v>39</v>
      </c>
      <c r="E67" s="6" t="s">
        <v>46</v>
      </c>
      <c r="F67" s="1">
        <v>220674.48</v>
      </c>
      <c r="G67" s="27"/>
      <c r="H67" s="28"/>
    </row>
    <row r="68" spans="1:8" ht="29.25" customHeight="1">
      <c r="A68" s="12" t="s">
        <v>44</v>
      </c>
      <c r="B68" s="6" t="s">
        <v>159</v>
      </c>
      <c r="C68" s="6"/>
      <c r="D68" s="6"/>
      <c r="E68" s="6"/>
      <c r="F68" s="1">
        <f>SUM(F69:F77)</f>
        <v>192252079.5</v>
      </c>
      <c r="G68" s="27"/>
      <c r="H68" s="28"/>
    </row>
    <row r="69" spans="1:9" ht="63.75">
      <c r="A69" s="12" t="s">
        <v>262</v>
      </c>
      <c r="B69" s="6" t="s">
        <v>445</v>
      </c>
      <c r="C69" s="6" t="s">
        <v>39</v>
      </c>
      <c r="D69" s="6" t="s">
        <v>35</v>
      </c>
      <c r="E69" s="6" t="s">
        <v>50</v>
      </c>
      <c r="F69" s="1">
        <v>18700</v>
      </c>
      <c r="G69" s="27"/>
      <c r="H69" s="28"/>
      <c r="I69" s="19"/>
    </row>
    <row r="70" spans="1:9" ht="89.25">
      <c r="A70" s="12" t="s">
        <v>53</v>
      </c>
      <c r="B70" s="6" t="s">
        <v>447</v>
      </c>
      <c r="C70" s="6" t="s">
        <v>39</v>
      </c>
      <c r="D70" s="6" t="s">
        <v>32</v>
      </c>
      <c r="E70" s="6" t="s">
        <v>50</v>
      </c>
      <c r="F70" s="17">
        <v>11486520</v>
      </c>
      <c r="G70" s="27"/>
      <c r="H70" s="28"/>
      <c r="I70" s="19"/>
    </row>
    <row r="71" spans="1:9" ht="76.5">
      <c r="A71" s="12" t="s">
        <v>54</v>
      </c>
      <c r="B71" s="6" t="s">
        <v>448</v>
      </c>
      <c r="C71" s="6" t="s">
        <v>39</v>
      </c>
      <c r="D71" s="6" t="s">
        <v>32</v>
      </c>
      <c r="E71" s="6" t="s">
        <v>50</v>
      </c>
      <c r="F71" s="17">
        <v>121669550</v>
      </c>
      <c r="G71" s="27"/>
      <c r="H71" s="28"/>
      <c r="I71" s="19"/>
    </row>
    <row r="72" spans="1:9" ht="38.25">
      <c r="A72" s="12" t="s">
        <v>124</v>
      </c>
      <c r="B72" s="6" t="s">
        <v>160</v>
      </c>
      <c r="C72" s="6" t="s">
        <v>39</v>
      </c>
      <c r="D72" s="6" t="s">
        <v>32</v>
      </c>
      <c r="E72" s="6" t="s">
        <v>50</v>
      </c>
      <c r="F72" s="17">
        <v>36919363.25</v>
      </c>
      <c r="G72" s="27"/>
      <c r="H72" s="28"/>
      <c r="I72" s="19"/>
    </row>
    <row r="73" spans="1:9" ht="30" customHeight="1">
      <c r="A73" s="12" t="s">
        <v>126</v>
      </c>
      <c r="B73" s="6" t="s">
        <v>162</v>
      </c>
      <c r="C73" s="6" t="s">
        <v>39</v>
      </c>
      <c r="D73" s="6" t="s">
        <v>31</v>
      </c>
      <c r="E73" s="6" t="s">
        <v>50</v>
      </c>
      <c r="F73" s="17">
        <v>12062993.25</v>
      </c>
      <c r="G73" s="27"/>
      <c r="H73" s="28"/>
      <c r="I73" s="19"/>
    </row>
    <row r="74" spans="1:9" ht="31.5" customHeight="1">
      <c r="A74" s="12" t="s">
        <v>125</v>
      </c>
      <c r="B74" s="6" t="s">
        <v>161</v>
      </c>
      <c r="C74" s="6" t="s">
        <v>39</v>
      </c>
      <c r="D74" s="6" t="s">
        <v>32</v>
      </c>
      <c r="E74" s="6" t="s">
        <v>50</v>
      </c>
      <c r="F74" s="17">
        <v>3993838.5</v>
      </c>
      <c r="G74" s="27"/>
      <c r="H74" s="28"/>
      <c r="I74" s="19"/>
    </row>
    <row r="75" spans="1:9" ht="63.75">
      <c r="A75" s="12" t="s">
        <v>407</v>
      </c>
      <c r="B75" s="6" t="s">
        <v>409</v>
      </c>
      <c r="C75" s="6" t="s">
        <v>39</v>
      </c>
      <c r="D75" s="6" t="s">
        <v>32</v>
      </c>
      <c r="E75" s="6" t="s">
        <v>50</v>
      </c>
      <c r="F75" s="1">
        <v>3900000</v>
      </c>
      <c r="G75" s="27"/>
      <c r="H75" s="28"/>
      <c r="I75" s="19"/>
    </row>
    <row r="76" spans="1:9" ht="63.75">
      <c r="A76" s="12" t="s">
        <v>408</v>
      </c>
      <c r="B76" s="6" t="s">
        <v>409</v>
      </c>
      <c r="C76" s="6" t="s">
        <v>39</v>
      </c>
      <c r="D76" s="6" t="s">
        <v>31</v>
      </c>
      <c r="E76" s="6" t="s">
        <v>50</v>
      </c>
      <c r="F76" s="1">
        <v>1072500</v>
      </c>
      <c r="G76" s="27"/>
      <c r="H76" s="28"/>
      <c r="I76" s="19"/>
    </row>
    <row r="77" spans="1:8" ht="57" customHeight="1">
      <c r="A77" s="12" t="s">
        <v>103</v>
      </c>
      <c r="B77" s="6" t="s">
        <v>449</v>
      </c>
      <c r="C77" s="6" t="s">
        <v>39</v>
      </c>
      <c r="D77" s="6" t="s">
        <v>32</v>
      </c>
      <c r="E77" s="6" t="s">
        <v>50</v>
      </c>
      <c r="F77" s="17">
        <v>1128614.5</v>
      </c>
      <c r="G77" s="27"/>
      <c r="H77" s="28"/>
    </row>
    <row r="78" spans="1:6" ht="12.75">
      <c r="A78" s="12" t="s">
        <v>92</v>
      </c>
      <c r="B78" s="6" t="s">
        <v>163</v>
      </c>
      <c r="C78" s="6"/>
      <c r="D78" s="6"/>
      <c r="E78" s="6"/>
      <c r="F78" s="1">
        <f>SUM(F79:F91)</f>
        <v>29445746.86</v>
      </c>
    </row>
    <row r="79" spans="1:6" ht="45" customHeight="1">
      <c r="A79" s="12" t="s">
        <v>261</v>
      </c>
      <c r="B79" s="6" t="s">
        <v>458</v>
      </c>
      <c r="C79" s="6" t="s">
        <v>39</v>
      </c>
      <c r="D79" s="6" t="s">
        <v>39</v>
      </c>
      <c r="E79" s="6" t="s">
        <v>50</v>
      </c>
      <c r="F79" s="1">
        <v>11856331.22</v>
      </c>
    </row>
    <row r="80" spans="1:6" ht="42.75" customHeight="1">
      <c r="A80" s="12" t="s">
        <v>419</v>
      </c>
      <c r="B80" s="6" t="s">
        <v>453</v>
      </c>
      <c r="C80" s="6" t="s">
        <v>39</v>
      </c>
      <c r="D80" s="6" t="s">
        <v>32</v>
      </c>
      <c r="E80" s="6" t="s">
        <v>50</v>
      </c>
      <c r="F80" s="1">
        <v>8369519.13</v>
      </c>
    </row>
    <row r="81" spans="1:6" ht="92.25" customHeight="1">
      <c r="A81" s="12" t="s">
        <v>418</v>
      </c>
      <c r="B81" s="6" t="s">
        <v>416</v>
      </c>
      <c r="C81" s="6" t="s">
        <v>39</v>
      </c>
      <c r="D81" s="6" t="s">
        <v>30</v>
      </c>
      <c r="E81" s="6" t="s">
        <v>50</v>
      </c>
      <c r="F81" s="17">
        <v>535100</v>
      </c>
    </row>
    <row r="82" spans="1:6" ht="89.25" customHeight="1">
      <c r="A82" s="12" t="s">
        <v>418</v>
      </c>
      <c r="B82" s="6" t="s">
        <v>416</v>
      </c>
      <c r="C82" s="6" t="s">
        <v>39</v>
      </c>
      <c r="D82" s="6" t="s">
        <v>31</v>
      </c>
      <c r="E82" s="6" t="s">
        <v>50</v>
      </c>
      <c r="F82" s="17">
        <v>535100</v>
      </c>
    </row>
    <row r="83" spans="1:6" ht="41.25" customHeight="1">
      <c r="A83" s="12" t="s">
        <v>455</v>
      </c>
      <c r="B83" s="6" t="s">
        <v>454</v>
      </c>
      <c r="C83" s="6" t="s">
        <v>39</v>
      </c>
      <c r="D83" s="6" t="s">
        <v>32</v>
      </c>
      <c r="E83" s="6" t="s">
        <v>50</v>
      </c>
      <c r="F83" s="1">
        <v>50500</v>
      </c>
    </row>
    <row r="84" spans="1:6" ht="38.25">
      <c r="A84" s="12" t="s">
        <v>417</v>
      </c>
      <c r="B84" s="6" t="s">
        <v>164</v>
      </c>
      <c r="C84" s="6" t="s">
        <v>39</v>
      </c>
      <c r="D84" s="6" t="s">
        <v>39</v>
      </c>
      <c r="E84" s="6" t="s">
        <v>50</v>
      </c>
      <c r="F84" s="1">
        <v>399524.88</v>
      </c>
    </row>
    <row r="85" spans="1:6" ht="45.75" customHeight="1">
      <c r="A85" s="40" t="s">
        <v>457</v>
      </c>
      <c r="B85" s="6" t="s">
        <v>456</v>
      </c>
      <c r="C85" s="6" t="s">
        <v>39</v>
      </c>
      <c r="D85" s="6" t="s">
        <v>30</v>
      </c>
      <c r="E85" s="6" t="s">
        <v>50</v>
      </c>
      <c r="F85" s="1">
        <v>5787560.5</v>
      </c>
    </row>
    <row r="86" spans="1:6" ht="39.75" customHeight="1">
      <c r="A86" s="12" t="s">
        <v>457</v>
      </c>
      <c r="B86" s="6" t="s">
        <v>456</v>
      </c>
      <c r="C86" s="6" t="s">
        <v>39</v>
      </c>
      <c r="D86" s="6" t="s">
        <v>32</v>
      </c>
      <c r="E86" s="6" t="s">
        <v>50</v>
      </c>
      <c r="F86" s="1">
        <v>1799650.13</v>
      </c>
    </row>
    <row r="87" spans="1:6" ht="39.75" customHeight="1">
      <c r="A87" s="12" t="s">
        <v>457</v>
      </c>
      <c r="B87" s="6" t="s">
        <v>456</v>
      </c>
      <c r="C87" s="6" t="s">
        <v>39</v>
      </c>
      <c r="D87" s="6" t="s">
        <v>31</v>
      </c>
      <c r="E87" s="6" t="s">
        <v>50</v>
      </c>
      <c r="F87" s="1">
        <v>0</v>
      </c>
    </row>
    <row r="88" spans="1:6" ht="39.75" customHeight="1">
      <c r="A88" s="12" t="s">
        <v>457</v>
      </c>
      <c r="B88" s="6" t="s">
        <v>456</v>
      </c>
      <c r="C88" s="6" t="s">
        <v>39</v>
      </c>
      <c r="D88" s="6" t="s">
        <v>39</v>
      </c>
      <c r="E88" s="6" t="s">
        <v>50</v>
      </c>
      <c r="F88" s="1">
        <v>0</v>
      </c>
    </row>
    <row r="89" spans="1:6" ht="39.75" customHeight="1">
      <c r="A89" s="12" t="s">
        <v>520</v>
      </c>
      <c r="B89" s="6" t="s">
        <v>516</v>
      </c>
      <c r="C89" s="6" t="s">
        <v>39</v>
      </c>
      <c r="D89" s="6" t="s">
        <v>30</v>
      </c>
      <c r="E89" s="6" t="s">
        <v>50</v>
      </c>
      <c r="F89" s="1">
        <v>30000</v>
      </c>
    </row>
    <row r="90" spans="1:6" ht="36.75" customHeight="1">
      <c r="A90" s="40" t="s">
        <v>520</v>
      </c>
      <c r="B90" s="6" t="s">
        <v>516</v>
      </c>
      <c r="C90" s="6" t="s">
        <v>39</v>
      </c>
      <c r="D90" s="6" t="s">
        <v>32</v>
      </c>
      <c r="E90" s="6" t="s">
        <v>50</v>
      </c>
      <c r="F90" s="1">
        <v>75861</v>
      </c>
    </row>
    <row r="91" spans="1:6" ht="38.25">
      <c r="A91" s="40" t="s">
        <v>521</v>
      </c>
      <c r="B91" s="6" t="s">
        <v>517</v>
      </c>
      <c r="C91" s="6" t="s">
        <v>39</v>
      </c>
      <c r="D91" s="6" t="s">
        <v>32</v>
      </c>
      <c r="E91" s="6" t="s">
        <v>50</v>
      </c>
      <c r="F91" s="1">
        <v>6600</v>
      </c>
    </row>
    <row r="92" spans="1:7" ht="12.75">
      <c r="A92" s="7" t="s">
        <v>47</v>
      </c>
      <c r="B92" s="6" t="s">
        <v>167</v>
      </c>
      <c r="C92" s="6"/>
      <c r="D92" s="6"/>
      <c r="E92" s="6"/>
      <c r="F92" s="1">
        <f>SUM(F93)</f>
        <v>4960</v>
      </c>
      <c r="G92" s="19"/>
    </row>
    <row r="93" spans="1:6" ht="63" customHeight="1">
      <c r="A93" s="7" t="s">
        <v>123</v>
      </c>
      <c r="B93" s="6" t="s">
        <v>168</v>
      </c>
      <c r="C93" s="6" t="s">
        <v>39</v>
      </c>
      <c r="D93" s="6" t="s">
        <v>35</v>
      </c>
      <c r="E93" s="6" t="s">
        <v>48</v>
      </c>
      <c r="F93" s="1">
        <v>4960</v>
      </c>
    </row>
    <row r="94" spans="1:6" ht="12.75">
      <c r="A94" s="6" t="s">
        <v>43</v>
      </c>
      <c r="B94" s="6" t="s">
        <v>169</v>
      </c>
      <c r="C94" s="6"/>
      <c r="D94" s="6"/>
      <c r="E94" s="6"/>
      <c r="F94" s="1">
        <f>SUM(F95:F97)</f>
        <v>11829222.18</v>
      </c>
    </row>
    <row r="95" spans="1:6" ht="81" customHeight="1">
      <c r="A95" s="8" t="s">
        <v>120</v>
      </c>
      <c r="B95" s="6" t="s">
        <v>170</v>
      </c>
      <c r="C95" s="6" t="s">
        <v>39</v>
      </c>
      <c r="D95" s="6" t="s">
        <v>35</v>
      </c>
      <c r="E95" s="6" t="s">
        <v>45</v>
      </c>
      <c r="F95" s="17">
        <v>10737760.67</v>
      </c>
    </row>
    <row r="96" spans="1:6" ht="51">
      <c r="A96" s="8" t="s">
        <v>122</v>
      </c>
      <c r="B96" s="6" t="s">
        <v>170</v>
      </c>
      <c r="C96" s="6" t="s">
        <v>39</v>
      </c>
      <c r="D96" s="6" t="s">
        <v>35</v>
      </c>
      <c r="E96" s="6" t="s">
        <v>46</v>
      </c>
      <c r="F96" s="17">
        <v>1085499.51</v>
      </c>
    </row>
    <row r="97" spans="1:6" ht="60.75" customHeight="1">
      <c r="A97" s="7" t="s">
        <v>123</v>
      </c>
      <c r="B97" s="6" t="s">
        <v>170</v>
      </c>
      <c r="C97" s="6" t="s">
        <v>39</v>
      </c>
      <c r="D97" s="6" t="s">
        <v>35</v>
      </c>
      <c r="E97" s="6" t="s">
        <v>48</v>
      </c>
      <c r="F97" s="17">
        <v>5962</v>
      </c>
    </row>
    <row r="98" spans="1:6" ht="21.75" customHeight="1">
      <c r="A98" s="7" t="s">
        <v>452</v>
      </c>
      <c r="B98" s="6" t="s">
        <v>450</v>
      </c>
      <c r="C98" s="6"/>
      <c r="D98" s="6"/>
      <c r="E98" s="6"/>
      <c r="F98" s="1">
        <f>F99</f>
        <v>133396.2</v>
      </c>
    </row>
    <row r="99" spans="1:6" ht="59.25" customHeight="1">
      <c r="A99" s="7" t="s">
        <v>332</v>
      </c>
      <c r="B99" s="6" t="s">
        <v>451</v>
      </c>
      <c r="C99" s="6" t="s">
        <v>39</v>
      </c>
      <c r="D99" s="6" t="s">
        <v>32</v>
      </c>
      <c r="E99" s="6" t="s">
        <v>50</v>
      </c>
      <c r="F99" s="17">
        <v>133396.2</v>
      </c>
    </row>
    <row r="100" spans="1:6" ht="25.5">
      <c r="A100" s="15" t="s">
        <v>333</v>
      </c>
      <c r="B100" s="5" t="s">
        <v>93</v>
      </c>
      <c r="C100" s="6"/>
      <c r="D100" s="6"/>
      <c r="E100" s="6"/>
      <c r="F100" s="3">
        <f>F101+F104+F110+F108</f>
        <v>166584445.1</v>
      </c>
    </row>
    <row r="101" spans="1:6" ht="25.5">
      <c r="A101" s="13" t="s">
        <v>171</v>
      </c>
      <c r="B101" s="6" t="s">
        <v>175</v>
      </c>
      <c r="C101" s="6"/>
      <c r="D101" s="6"/>
      <c r="E101" s="6"/>
      <c r="F101" s="1">
        <f>SUM(F102:F103)</f>
        <v>7763672.85</v>
      </c>
    </row>
    <row r="102" spans="1:6" ht="57" customHeight="1">
      <c r="A102" s="13" t="s">
        <v>264</v>
      </c>
      <c r="B102" s="6" t="s">
        <v>463</v>
      </c>
      <c r="C102" s="6" t="s">
        <v>37</v>
      </c>
      <c r="D102" s="6" t="s">
        <v>33</v>
      </c>
      <c r="E102" s="6" t="s">
        <v>49</v>
      </c>
      <c r="F102" s="1">
        <v>6831900</v>
      </c>
    </row>
    <row r="103" spans="1:6" ht="63.75">
      <c r="A103" s="41" t="s">
        <v>308</v>
      </c>
      <c r="B103" s="6" t="s">
        <v>518</v>
      </c>
      <c r="C103" s="6" t="s">
        <v>37</v>
      </c>
      <c r="D103" s="6" t="s">
        <v>33</v>
      </c>
      <c r="E103" s="6" t="s">
        <v>49</v>
      </c>
      <c r="F103" s="1">
        <v>931772.85</v>
      </c>
    </row>
    <row r="104" spans="1:6" s="26" customFormat="1" ht="29.25" customHeight="1">
      <c r="A104" s="12" t="s">
        <v>44</v>
      </c>
      <c r="B104" s="6" t="s">
        <v>173</v>
      </c>
      <c r="C104" s="6"/>
      <c r="D104" s="6"/>
      <c r="E104" s="6"/>
      <c r="F104" s="1">
        <f>SUM(F105:F107)</f>
        <v>158670772.25</v>
      </c>
    </row>
    <row r="105" spans="1:6" s="26" customFormat="1" ht="51.75" customHeight="1">
      <c r="A105" s="12" t="s">
        <v>52</v>
      </c>
      <c r="B105" s="6" t="s">
        <v>459</v>
      </c>
      <c r="C105" s="6" t="s">
        <v>39</v>
      </c>
      <c r="D105" s="6" t="s">
        <v>30</v>
      </c>
      <c r="E105" s="6" t="s">
        <v>50</v>
      </c>
      <c r="F105" s="17">
        <v>103276720</v>
      </c>
    </row>
    <row r="106" spans="1:6" ht="51.75" customHeight="1">
      <c r="A106" s="12" t="s">
        <v>94</v>
      </c>
      <c r="B106" s="6" t="s">
        <v>174</v>
      </c>
      <c r="C106" s="6" t="s">
        <v>39</v>
      </c>
      <c r="D106" s="6" t="s">
        <v>30</v>
      </c>
      <c r="E106" s="6" t="s">
        <v>50</v>
      </c>
      <c r="F106" s="17">
        <v>50616552.25</v>
      </c>
    </row>
    <row r="107" spans="1:6" ht="69.75" customHeight="1">
      <c r="A107" s="40" t="s">
        <v>408</v>
      </c>
      <c r="B107" s="6" t="s">
        <v>410</v>
      </c>
      <c r="C107" s="6" t="s">
        <v>39</v>
      </c>
      <c r="D107" s="6" t="s">
        <v>30</v>
      </c>
      <c r="E107" s="6" t="s">
        <v>50</v>
      </c>
      <c r="F107" s="1">
        <v>4777500</v>
      </c>
    </row>
    <row r="108" spans="1:6" ht="16.5" customHeight="1">
      <c r="A108" s="40" t="s">
        <v>92</v>
      </c>
      <c r="B108" s="6" t="s">
        <v>535</v>
      </c>
      <c r="C108" s="6"/>
      <c r="D108" s="6"/>
      <c r="E108" s="6"/>
      <c r="F108" s="1">
        <f>F109</f>
        <v>150000</v>
      </c>
    </row>
    <row r="109" spans="1:6" ht="42" customHeight="1">
      <c r="A109" s="40" t="s">
        <v>534</v>
      </c>
      <c r="B109" s="6" t="s">
        <v>533</v>
      </c>
      <c r="C109" s="6" t="s">
        <v>39</v>
      </c>
      <c r="D109" s="6" t="s">
        <v>30</v>
      </c>
      <c r="E109" s="6" t="s">
        <v>50</v>
      </c>
      <c r="F109" s="1">
        <v>150000</v>
      </c>
    </row>
    <row r="110" spans="1:6" ht="33" customHeight="1">
      <c r="A110" s="12" t="s">
        <v>460</v>
      </c>
      <c r="B110" s="6" t="s">
        <v>461</v>
      </c>
      <c r="C110" s="6"/>
      <c r="D110" s="6"/>
      <c r="E110" s="6"/>
      <c r="F110" s="1">
        <f>SUM(F111:F111)</f>
        <v>0</v>
      </c>
    </row>
    <row r="111" spans="1:6" ht="84" customHeight="1">
      <c r="A111" s="12" t="s">
        <v>420</v>
      </c>
      <c r="B111" s="6" t="s">
        <v>462</v>
      </c>
      <c r="C111" s="6" t="s">
        <v>39</v>
      </c>
      <c r="D111" s="6" t="s">
        <v>30</v>
      </c>
      <c r="E111" s="6" t="s">
        <v>50</v>
      </c>
      <c r="F111" s="1">
        <v>0</v>
      </c>
    </row>
    <row r="112" spans="1:6" ht="12.75">
      <c r="A112" s="15" t="s">
        <v>336</v>
      </c>
      <c r="B112" s="5" t="s">
        <v>73</v>
      </c>
      <c r="C112" s="6"/>
      <c r="D112" s="6"/>
      <c r="E112" s="6"/>
      <c r="F112" s="3">
        <f>SUM(F113)</f>
        <v>229730</v>
      </c>
    </row>
    <row r="113" spans="1:6" ht="24" customHeight="1">
      <c r="A113" s="10" t="s">
        <v>465</v>
      </c>
      <c r="B113" s="18" t="s">
        <v>464</v>
      </c>
      <c r="C113" s="6"/>
      <c r="D113" s="6"/>
      <c r="E113" s="6"/>
      <c r="F113" s="1">
        <f>F114+F115</f>
        <v>229730</v>
      </c>
    </row>
    <row r="114" spans="1:6" ht="24.75" customHeight="1">
      <c r="A114" s="12" t="s">
        <v>130</v>
      </c>
      <c r="B114" s="6" t="s">
        <v>466</v>
      </c>
      <c r="C114" s="6" t="s">
        <v>39</v>
      </c>
      <c r="D114" s="6" t="s">
        <v>39</v>
      </c>
      <c r="E114" s="6" t="s">
        <v>46</v>
      </c>
      <c r="F114" s="1">
        <v>87730</v>
      </c>
    </row>
    <row r="115" spans="1:6" s="26" customFormat="1" ht="24" customHeight="1">
      <c r="A115" s="12" t="s">
        <v>294</v>
      </c>
      <c r="B115" s="6" t="s">
        <v>466</v>
      </c>
      <c r="C115" s="6" t="s">
        <v>39</v>
      </c>
      <c r="D115" s="6" t="s">
        <v>39</v>
      </c>
      <c r="E115" s="6" t="s">
        <v>50</v>
      </c>
      <c r="F115" s="1">
        <v>142000</v>
      </c>
    </row>
    <row r="116" spans="1:8" ht="28.5" customHeight="1">
      <c r="A116" s="15" t="s">
        <v>337</v>
      </c>
      <c r="B116" s="5" t="s">
        <v>69</v>
      </c>
      <c r="C116" s="6"/>
      <c r="D116" s="6"/>
      <c r="E116" s="6"/>
      <c r="F116" s="3">
        <f>F117</f>
        <v>6000353.72</v>
      </c>
      <c r="G116" s="28"/>
      <c r="H116" s="19"/>
    </row>
    <row r="117" spans="1:8" ht="30.75" customHeight="1">
      <c r="A117" s="10" t="s">
        <v>44</v>
      </c>
      <c r="B117" s="6" t="s">
        <v>70</v>
      </c>
      <c r="C117" s="6"/>
      <c r="D117" s="6"/>
      <c r="E117" s="6"/>
      <c r="F117" s="1">
        <f>SUM(F118:F119)</f>
        <v>6000353.72</v>
      </c>
      <c r="G117" s="27"/>
      <c r="H117" s="27"/>
    </row>
    <row r="118" spans="1:8" ht="41.25" customHeight="1">
      <c r="A118" s="12" t="s">
        <v>265</v>
      </c>
      <c r="B118" s="6" t="s">
        <v>71</v>
      </c>
      <c r="C118" s="6" t="s">
        <v>30</v>
      </c>
      <c r="D118" s="6" t="s">
        <v>42</v>
      </c>
      <c r="E118" s="6" t="s">
        <v>50</v>
      </c>
      <c r="F118" s="17">
        <v>5808177.72</v>
      </c>
      <c r="G118" s="19"/>
      <c r="H118" s="19"/>
    </row>
    <row r="119" spans="1:8" ht="41.25" customHeight="1">
      <c r="A119" s="12" t="s">
        <v>265</v>
      </c>
      <c r="B119" s="6" t="s">
        <v>519</v>
      </c>
      <c r="C119" s="6" t="s">
        <v>30</v>
      </c>
      <c r="D119" s="6" t="s">
        <v>42</v>
      </c>
      <c r="E119" s="6" t="s">
        <v>50</v>
      </c>
      <c r="F119" s="17">
        <v>192176</v>
      </c>
      <c r="G119" s="19"/>
      <c r="H119" s="19"/>
    </row>
    <row r="120" spans="1:6" ht="39.75" customHeight="1">
      <c r="A120" s="9" t="s">
        <v>338</v>
      </c>
      <c r="B120" s="5" t="s">
        <v>176</v>
      </c>
      <c r="C120" s="6"/>
      <c r="D120" s="6"/>
      <c r="E120" s="6"/>
      <c r="F120" s="3">
        <f>F121+F123</f>
        <v>5458191.899999999</v>
      </c>
    </row>
    <row r="121" spans="1:6" ht="19.5" customHeight="1">
      <c r="A121" s="7" t="s">
        <v>47</v>
      </c>
      <c r="B121" s="6" t="s">
        <v>177</v>
      </c>
      <c r="C121" s="6"/>
      <c r="D121" s="6"/>
      <c r="E121" s="6"/>
      <c r="F121" s="1">
        <f>SUM(F122)</f>
        <v>93491.71</v>
      </c>
    </row>
    <row r="122" spans="1:6" ht="27.75" customHeight="1">
      <c r="A122" s="7" t="s">
        <v>20</v>
      </c>
      <c r="B122" s="6" t="s">
        <v>178</v>
      </c>
      <c r="C122" s="6" t="s">
        <v>31</v>
      </c>
      <c r="D122" s="6" t="s">
        <v>35</v>
      </c>
      <c r="E122" s="6" t="s">
        <v>48</v>
      </c>
      <c r="F122" s="1">
        <v>93491.71</v>
      </c>
    </row>
    <row r="123" spans="1:6" ht="29.25" customHeight="1">
      <c r="A123" s="10" t="s">
        <v>43</v>
      </c>
      <c r="B123" s="6" t="s">
        <v>179</v>
      </c>
      <c r="C123" s="6"/>
      <c r="D123" s="6"/>
      <c r="E123" s="6"/>
      <c r="F123" s="1">
        <f>SUM(F124:F126)</f>
        <v>5364700.1899999995</v>
      </c>
    </row>
    <row r="124" spans="1:6" ht="53.25" customHeight="1">
      <c r="A124" s="7" t="s">
        <v>119</v>
      </c>
      <c r="B124" s="6" t="s">
        <v>180</v>
      </c>
      <c r="C124" s="6" t="s">
        <v>31</v>
      </c>
      <c r="D124" s="6" t="s">
        <v>35</v>
      </c>
      <c r="E124" s="6" t="s">
        <v>45</v>
      </c>
      <c r="F124" s="17">
        <v>4423297.67</v>
      </c>
    </row>
    <row r="125" spans="1:6" ht="25.5">
      <c r="A125" s="7" t="s">
        <v>24</v>
      </c>
      <c r="B125" s="6" t="s">
        <v>180</v>
      </c>
      <c r="C125" s="6" t="s">
        <v>31</v>
      </c>
      <c r="D125" s="6" t="s">
        <v>35</v>
      </c>
      <c r="E125" s="6" t="s">
        <v>46</v>
      </c>
      <c r="F125" s="17">
        <v>939162.52</v>
      </c>
    </row>
    <row r="126" spans="1:6" ht="12.75">
      <c r="A126" s="7" t="s">
        <v>20</v>
      </c>
      <c r="B126" s="6" t="s">
        <v>180</v>
      </c>
      <c r="C126" s="6" t="s">
        <v>31</v>
      </c>
      <c r="D126" s="6" t="s">
        <v>35</v>
      </c>
      <c r="E126" s="6" t="s">
        <v>48</v>
      </c>
      <c r="F126" s="17">
        <v>2240</v>
      </c>
    </row>
    <row r="127" spans="1:6" ht="12.75">
      <c r="A127" s="15" t="s">
        <v>340</v>
      </c>
      <c r="B127" s="5" t="s">
        <v>109</v>
      </c>
      <c r="C127" s="6"/>
      <c r="D127" s="6"/>
      <c r="E127" s="6"/>
      <c r="F127" s="3">
        <f>SUM(F128+F131+F133+F143)+F147</f>
        <v>54406414.72</v>
      </c>
    </row>
    <row r="128" spans="1:6" ht="16.5" customHeight="1">
      <c r="A128" s="7" t="s">
        <v>57</v>
      </c>
      <c r="B128" s="6" t="s">
        <v>182</v>
      </c>
      <c r="C128" s="6"/>
      <c r="D128" s="6"/>
      <c r="E128" s="6"/>
      <c r="F128" s="1">
        <f>SUM(F129:F130)</f>
        <v>972250</v>
      </c>
    </row>
    <row r="129" spans="1:6" ht="60.75" customHeight="1">
      <c r="A129" s="8" t="s">
        <v>268</v>
      </c>
      <c r="B129" s="6" t="s">
        <v>467</v>
      </c>
      <c r="C129" s="6" t="s">
        <v>37</v>
      </c>
      <c r="D129" s="6" t="s">
        <v>34</v>
      </c>
      <c r="E129" s="6" t="s">
        <v>45</v>
      </c>
      <c r="F129" s="17">
        <v>889977.57</v>
      </c>
    </row>
    <row r="130" spans="1:6" ht="26.45" customHeight="1">
      <c r="A130" s="7" t="s">
        <v>128</v>
      </c>
      <c r="B130" s="6" t="s">
        <v>467</v>
      </c>
      <c r="C130" s="6" t="s">
        <v>37</v>
      </c>
      <c r="D130" s="6" t="s">
        <v>34</v>
      </c>
      <c r="E130" s="6" t="s">
        <v>46</v>
      </c>
      <c r="F130" s="17">
        <v>82272.43</v>
      </c>
    </row>
    <row r="131" spans="1:6" ht="13.15" customHeight="1">
      <c r="A131" s="10" t="s">
        <v>83</v>
      </c>
      <c r="B131" s="6" t="s">
        <v>183</v>
      </c>
      <c r="C131" s="6"/>
      <c r="D131" s="6"/>
      <c r="E131" s="6"/>
      <c r="F131" s="1">
        <f>SUM(F132)</f>
        <v>1043530</v>
      </c>
    </row>
    <row r="132" spans="1:6" ht="72.75" customHeight="1">
      <c r="A132" s="13" t="s">
        <v>432</v>
      </c>
      <c r="B132" s="6" t="s">
        <v>468</v>
      </c>
      <c r="C132" s="6" t="s">
        <v>37</v>
      </c>
      <c r="D132" s="6" t="s">
        <v>33</v>
      </c>
      <c r="E132" s="6" t="s">
        <v>76</v>
      </c>
      <c r="F132" s="1">
        <v>1043530</v>
      </c>
    </row>
    <row r="133" spans="1:6" ht="15" customHeight="1">
      <c r="A133" s="7" t="s">
        <v>108</v>
      </c>
      <c r="B133" s="6" t="s">
        <v>110</v>
      </c>
      <c r="C133" s="6"/>
      <c r="D133" s="6"/>
      <c r="E133" s="6"/>
      <c r="F133" s="1">
        <f>SUM(F134:F142)</f>
        <v>33878726.43</v>
      </c>
    </row>
    <row r="134" spans="1:6" s="26" customFormat="1" ht="84.75" customHeight="1">
      <c r="A134" s="13" t="s">
        <v>339</v>
      </c>
      <c r="B134" s="6" t="s">
        <v>475</v>
      </c>
      <c r="C134" s="6" t="s">
        <v>37</v>
      </c>
      <c r="D134" s="6" t="s">
        <v>33</v>
      </c>
      <c r="E134" s="6" t="s">
        <v>46</v>
      </c>
      <c r="F134" s="17">
        <v>128532.53</v>
      </c>
    </row>
    <row r="135" spans="1:6" ht="87.75" customHeight="1">
      <c r="A135" s="13" t="s">
        <v>4</v>
      </c>
      <c r="B135" s="6" t="s">
        <v>475</v>
      </c>
      <c r="C135" s="6" t="s">
        <v>37</v>
      </c>
      <c r="D135" s="6" t="s">
        <v>33</v>
      </c>
      <c r="E135" s="6" t="s">
        <v>49</v>
      </c>
      <c r="F135" s="17">
        <v>9081793.28</v>
      </c>
    </row>
    <row r="136" spans="1:6" ht="48.75" customHeight="1">
      <c r="A136" s="10" t="s">
        <v>349</v>
      </c>
      <c r="B136" s="6" t="s">
        <v>471</v>
      </c>
      <c r="C136" s="6" t="s">
        <v>37</v>
      </c>
      <c r="D136" s="6" t="s">
        <v>33</v>
      </c>
      <c r="E136" s="6" t="s">
        <v>46</v>
      </c>
      <c r="F136" s="17">
        <v>109708.07</v>
      </c>
    </row>
    <row r="137" spans="1:6" ht="47.25" customHeight="1">
      <c r="A137" s="10" t="s">
        <v>2</v>
      </c>
      <c r="B137" s="6" t="s">
        <v>471</v>
      </c>
      <c r="C137" s="6" t="s">
        <v>37</v>
      </c>
      <c r="D137" s="6" t="s">
        <v>33</v>
      </c>
      <c r="E137" s="6" t="s">
        <v>49</v>
      </c>
      <c r="F137" s="17">
        <v>7300163.68</v>
      </c>
    </row>
    <row r="138" spans="1:6" ht="62.25" customHeight="1">
      <c r="A138" s="13" t="s">
        <v>351</v>
      </c>
      <c r="B138" s="6" t="s">
        <v>470</v>
      </c>
      <c r="C138" s="6" t="s">
        <v>37</v>
      </c>
      <c r="D138" s="6" t="s">
        <v>33</v>
      </c>
      <c r="E138" s="6" t="s">
        <v>46</v>
      </c>
      <c r="F138" s="17">
        <v>36964.5</v>
      </c>
    </row>
    <row r="139" spans="1:6" ht="53.25" customHeight="1">
      <c r="A139" s="13" t="s">
        <v>5</v>
      </c>
      <c r="B139" s="6" t="s">
        <v>470</v>
      </c>
      <c r="C139" s="6" t="s">
        <v>37</v>
      </c>
      <c r="D139" s="6" t="s">
        <v>33</v>
      </c>
      <c r="E139" s="6" t="s">
        <v>49</v>
      </c>
      <c r="F139" s="17">
        <v>2461034.81</v>
      </c>
    </row>
    <row r="140" spans="1:6" ht="97.5" customHeight="1">
      <c r="A140" s="13" t="s">
        <v>6</v>
      </c>
      <c r="B140" s="6" t="s">
        <v>387</v>
      </c>
      <c r="C140" s="6" t="s">
        <v>37</v>
      </c>
      <c r="D140" s="6" t="s">
        <v>33</v>
      </c>
      <c r="E140" s="6" t="s">
        <v>49</v>
      </c>
      <c r="F140" s="17">
        <v>14555029.56</v>
      </c>
    </row>
    <row r="141" spans="1:6" s="30" customFormat="1" ht="25.5">
      <c r="A141" s="7" t="s">
        <v>131</v>
      </c>
      <c r="B141" s="6" t="s">
        <v>111</v>
      </c>
      <c r="C141" s="6" t="s">
        <v>37</v>
      </c>
      <c r="D141" s="6" t="s">
        <v>34</v>
      </c>
      <c r="E141" s="6" t="s">
        <v>46</v>
      </c>
      <c r="F141" s="1">
        <v>18000</v>
      </c>
    </row>
    <row r="142" spans="1:6" ht="25.5">
      <c r="A142" s="10" t="s">
        <v>8</v>
      </c>
      <c r="B142" s="6" t="s">
        <v>111</v>
      </c>
      <c r="C142" s="6" t="s">
        <v>37</v>
      </c>
      <c r="D142" s="6" t="s">
        <v>34</v>
      </c>
      <c r="E142" s="6" t="s">
        <v>49</v>
      </c>
      <c r="F142" s="1">
        <v>187500</v>
      </c>
    </row>
    <row r="143" spans="1:6" ht="31.5" customHeight="1">
      <c r="A143" s="11" t="s">
        <v>43</v>
      </c>
      <c r="B143" s="6" t="s">
        <v>181</v>
      </c>
      <c r="C143" s="6"/>
      <c r="D143" s="6"/>
      <c r="E143" s="6"/>
      <c r="F143" s="1">
        <f>SUM(F144:F146)</f>
        <v>17719193.29</v>
      </c>
    </row>
    <row r="144" spans="1:6" ht="82.5" customHeight="1">
      <c r="A144" s="8" t="s">
        <v>266</v>
      </c>
      <c r="B144" s="6" t="s">
        <v>469</v>
      </c>
      <c r="C144" s="6" t="s">
        <v>37</v>
      </c>
      <c r="D144" s="6" t="s">
        <v>33</v>
      </c>
      <c r="E144" s="6" t="s">
        <v>45</v>
      </c>
      <c r="F144" s="17">
        <v>13872562.37</v>
      </c>
    </row>
    <row r="145" spans="1:6" ht="51">
      <c r="A145" s="7" t="s">
        <v>267</v>
      </c>
      <c r="B145" s="6" t="s">
        <v>469</v>
      </c>
      <c r="C145" s="6" t="s">
        <v>37</v>
      </c>
      <c r="D145" s="6" t="s">
        <v>33</v>
      </c>
      <c r="E145" s="6" t="s">
        <v>46</v>
      </c>
      <c r="F145" s="17">
        <v>3589526.57</v>
      </c>
    </row>
    <row r="146" spans="1:6" ht="46.5" customHeight="1">
      <c r="A146" s="7" t="s">
        <v>14</v>
      </c>
      <c r="B146" s="6" t="s">
        <v>469</v>
      </c>
      <c r="C146" s="6" t="s">
        <v>37</v>
      </c>
      <c r="D146" s="6" t="s">
        <v>33</v>
      </c>
      <c r="E146" s="6" t="s">
        <v>48</v>
      </c>
      <c r="F146" s="17">
        <v>257104.35</v>
      </c>
    </row>
    <row r="147" spans="1:6" ht="12.75">
      <c r="A147" s="7" t="s">
        <v>473</v>
      </c>
      <c r="B147" s="6" t="s">
        <v>474</v>
      </c>
      <c r="C147" s="6"/>
      <c r="D147" s="6"/>
      <c r="E147" s="6"/>
      <c r="F147" s="17">
        <f>F148+F149</f>
        <v>792715</v>
      </c>
    </row>
    <row r="148" spans="1:6" ht="51">
      <c r="A148" s="10" t="s">
        <v>350</v>
      </c>
      <c r="B148" s="6" t="s">
        <v>472</v>
      </c>
      <c r="C148" s="6" t="s">
        <v>37</v>
      </c>
      <c r="D148" s="6" t="s">
        <v>33</v>
      </c>
      <c r="E148" s="6" t="s">
        <v>46</v>
      </c>
      <c r="F148" s="17">
        <v>11715</v>
      </c>
    </row>
    <row r="149" spans="1:6" ht="51">
      <c r="A149" s="10" t="s">
        <v>3</v>
      </c>
      <c r="B149" s="6" t="s">
        <v>472</v>
      </c>
      <c r="C149" s="6" t="s">
        <v>37</v>
      </c>
      <c r="D149" s="6" t="s">
        <v>33</v>
      </c>
      <c r="E149" s="6" t="s">
        <v>49</v>
      </c>
      <c r="F149" s="17">
        <v>781000</v>
      </c>
    </row>
    <row r="150" spans="1:6" ht="25.5">
      <c r="A150" s="9" t="s">
        <v>341</v>
      </c>
      <c r="B150" s="5" t="s">
        <v>107</v>
      </c>
      <c r="C150" s="6"/>
      <c r="D150" s="6"/>
      <c r="E150" s="6"/>
      <c r="F150" s="3">
        <f>SUM(F151+F159+F161+F163+F200+F202)</f>
        <v>115379824.01999998</v>
      </c>
    </row>
    <row r="151" spans="1:6" ht="12.75">
      <c r="A151" s="7" t="s">
        <v>57</v>
      </c>
      <c r="B151" s="6" t="s">
        <v>191</v>
      </c>
      <c r="C151" s="6"/>
      <c r="D151" s="6"/>
      <c r="E151" s="6"/>
      <c r="F151" s="1">
        <f>SUM(F152:F158)</f>
        <v>10065847.58</v>
      </c>
    </row>
    <row r="152" spans="1:6" ht="63.75">
      <c r="A152" s="8" t="s">
        <v>62</v>
      </c>
      <c r="B152" s="6" t="s">
        <v>192</v>
      </c>
      <c r="C152" s="6" t="s">
        <v>37</v>
      </c>
      <c r="D152" s="6" t="s">
        <v>34</v>
      </c>
      <c r="E152" s="6" t="s">
        <v>45</v>
      </c>
      <c r="F152" s="17">
        <v>1047616</v>
      </c>
    </row>
    <row r="153" spans="1:6" ht="63.75">
      <c r="A153" s="8" t="s">
        <v>116</v>
      </c>
      <c r="B153" s="6" t="s">
        <v>476</v>
      </c>
      <c r="C153" s="6" t="s">
        <v>37</v>
      </c>
      <c r="D153" s="6" t="s">
        <v>34</v>
      </c>
      <c r="E153" s="6" t="s">
        <v>45</v>
      </c>
      <c r="F153" s="1">
        <v>5570023.79</v>
      </c>
    </row>
    <row r="154" spans="1:6" ht="38.25">
      <c r="A154" s="7" t="s">
        <v>133</v>
      </c>
      <c r="B154" s="6" t="s">
        <v>476</v>
      </c>
      <c r="C154" s="6" t="s">
        <v>37</v>
      </c>
      <c r="D154" s="6" t="s">
        <v>34</v>
      </c>
      <c r="E154" s="6" t="s">
        <v>46</v>
      </c>
      <c r="F154" s="1">
        <v>758876.2</v>
      </c>
    </row>
    <row r="155" spans="1:6" ht="25.5">
      <c r="A155" s="7" t="s">
        <v>15</v>
      </c>
      <c r="B155" s="6" t="s">
        <v>476</v>
      </c>
      <c r="C155" s="6" t="s">
        <v>37</v>
      </c>
      <c r="D155" s="6" t="s">
        <v>34</v>
      </c>
      <c r="E155" s="6" t="s">
        <v>48</v>
      </c>
      <c r="F155" s="1">
        <v>0.01</v>
      </c>
    </row>
    <row r="156" spans="1:6" ht="69" customHeight="1">
      <c r="A156" s="8" t="s">
        <v>257</v>
      </c>
      <c r="B156" s="6" t="s">
        <v>477</v>
      </c>
      <c r="C156" s="6" t="s">
        <v>37</v>
      </c>
      <c r="D156" s="6" t="s">
        <v>34</v>
      </c>
      <c r="E156" s="6" t="s">
        <v>45</v>
      </c>
      <c r="F156" s="1">
        <v>1088852.11</v>
      </c>
    </row>
    <row r="157" spans="1:6" ht="48" customHeight="1">
      <c r="A157" s="7" t="s">
        <v>134</v>
      </c>
      <c r="B157" s="6" t="s">
        <v>477</v>
      </c>
      <c r="C157" s="6" t="s">
        <v>37</v>
      </c>
      <c r="D157" s="6" t="s">
        <v>34</v>
      </c>
      <c r="E157" s="6" t="s">
        <v>46</v>
      </c>
      <c r="F157" s="1">
        <v>150097.89</v>
      </c>
    </row>
    <row r="158" spans="1:6" ht="96.75" customHeight="1">
      <c r="A158" s="8" t="s">
        <v>343</v>
      </c>
      <c r="B158" s="6" t="s">
        <v>342</v>
      </c>
      <c r="C158" s="6" t="s">
        <v>37</v>
      </c>
      <c r="D158" s="6" t="s">
        <v>34</v>
      </c>
      <c r="E158" s="6" t="s">
        <v>45</v>
      </c>
      <c r="F158" s="1">
        <v>1450381.58</v>
      </c>
    </row>
    <row r="159" spans="1:6" ht="19.5" customHeight="1">
      <c r="A159" s="12" t="s">
        <v>22</v>
      </c>
      <c r="B159" s="6" t="s">
        <v>193</v>
      </c>
      <c r="C159" s="6"/>
      <c r="D159" s="6"/>
      <c r="E159" s="6"/>
      <c r="F159" s="1">
        <f>SUM(F160)</f>
        <v>94518.6</v>
      </c>
    </row>
    <row r="160" spans="1:6" ht="31.5" customHeight="1">
      <c r="A160" s="7" t="s">
        <v>258</v>
      </c>
      <c r="B160" s="6" t="s">
        <v>194</v>
      </c>
      <c r="C160" s="6" t="s">
        <v>37</v>
      </c>
      <c r="D160" s="6" t="s">
        <v>34</v>
      </c>
      <c r="E160" s="6" t="s">
        <v>46</v>
      </c>
      <c r="F160" s="1">
        <v>94518.6</v>
      </c>
    </row>
    <row r="161" spans="1:6" ht="27.75" customHeight="1">
      <c r="A161" s="12" t="s">
        <v>44</v>
      </c>
      <c r="B161" s="6" t="s">
        <v>184</v>
      </c>
      <c r="C161" s="6"/>
      <c r="D161" s="6"/>
      <c r="E161" s="6"/>
      <c r="F161" s="1">
        <f>SUM(F162)</f>
        <v>10740000</v>
      </c>
    </row>
    <row r="162" spans="1:6" ht="41.25" customHeight="1">
      <c r="A162" s="7" t="s">
        <v>127</v>
      </c>
      <c r="B162" s="6" t="s">
        <v>478</v>
      </c>
      <c r="C162" s="6" t="s">
        <v>37</v>
      </c>
      <c r="D162" s="6" t="s">
        <v>32</v>
      </c>
      <c r="E162" s="6" t="s">
        <v>50</v>
      </c>
      <c r="F162" s="17">
        <v>10740000</v>
      </c>
    </row>
    <row r="163" spans="1:6" ht="12.75">
      <c r="A163" s="7" t="s">
        <v>108</v>
      </c>
      <c r="B163" s="6" t="s">
        <v>185</v>
      </c>
      <c r="C163" s="6"/>
      <c r="D163" s="6"/>
      <c r="E163" s="6"/>
      <c r="F163" s="1">
        <f>SUM(F164:F199)</f>
        <v>89533791.98999998</v>
      </c>
    </row>
    <row r="164" spans="1:6" ht="38.25">
      <c r="A164" s="10" t="s">
        <v>344</v>
      </c>
      <c r="B164" s="6" t="s">
        <v>479</v>
      </c>
      <c r="C164" s="6" t="s">
        <v>37</v>
      </c>
      <c r="D164" s="6" t="s">
        <v>31</v>
      </c>
      <c r="E164" s="6" t="s">
        <v>46</v>
      </c>
      <c r="F164" s="1">
        <v>461848.76</v>
      </c>
    </row>
    <row r="165" spans="1:6" ht="43.5" customHeight="1">
      <c r="A165" s="10" t="s">
        <v>136</v>
      </c>
      <c r="B165" s="6" t="s">
        <v>479</v>
      </c>
      <c r="C165" s="6" t="s">
        <v>37</v>
      </c>
      <c r="D165" s="6" t="s">
        <v>31</v>
      </c>
      <c r="E165" s="6" t="s">
        <v>49</v>
      </c>
      <c r="F165" s="1">
        <v>30457650.37</v>
      </c>
    </row>
    <row r="166" spans="1:6" ht="42" customHeight="1">
      <c r="A166" s="10" t="s">
        <v>345</v>
      </c>
      <c r="B166" s="6" t="s">
        <v>480</v>
      </c>
      <c r="C166" s="6" t="s">
        <v>37</v>
      </c>
      <c r="D166" s="6" t="s">
        <v>31</v>
      </c>
      <c r="E166" s="6" t="s">
        <v>46</v>
      </c>
      <c r="F166" s="1">
        <v>21889.99</v>
      </c>
    </row>
    <row r="167" spans="1:6" ht="41.25" customHeight="1">
      <c r="A167" s="10" t="s">
        <v>137</v>
      </c>
      <c r="B167" s="6" t="s">
        <v>480</v>
      </c>
      <c r="C167" s="6" t="s">
        <v>37</v>
      </c>
      <c r="D167" s="6" t="s">
        <v>31</v>
      </c>
      <c r="E167" s="6" t="s">
        <v>49</v>
      </c>
      <c r="F167" s="1">
        <v>1418314.5</v>
      </c>
    </row>
    <row r="168" spans="1:6" ht="41.25" customHeight="1">
      <c r="A168" s="10" t="s">
        <v>346</v>
      </c>
      <c r="B168" s="6" t="s">
        <v>481</v>
      </c>
      <c r="C168" s="6" t="s">
        <v>37</v>
      </c>
      <c r="D168" s="6" t="s">
        <v>31</v>
      </c>
      <c r="E168" s="6" t="s">
        <v>46</v>
      </c>
      <c r="F168" s="1">
        <v>310341.48</v>
      </c>
    </row>
    <row r="169" spans="1:6" ht="38.25">
      <c r="A169" s="10" t="s">
        <v>138</v>
      </c>
      <c r="B169" s="6" t="s">
        <v>481</v>
      </c>
      <c r="C169" s="6" t="s">
        <v>37</v>
      </c>
      <c r="D169" s="6" t="s">
        <v>31</v>
      </c>
      <c r="E169" s="6" t="s">
        <v>49</v>
      </c>
      <c r="F169" s="1">
        <v>20431107.66</v>
      </c>
    </row>
    <row r="170" spans="1:6" ht="55.5" customHeight="1">
      <c r="A170" s="13" t="s">
        <v>347</v>
      </c>
      <c r="B170" s="6" t="s">
        <v>482</v>
      </c>
      <c r="C170" s="6" t="s">
        <v>37</v>
      </c>
      <c r="D170" s="6" t="s">
        <v>31</v>
      </c>
      <c r="E170" s="6" t="s">
        <v>46</v>
      </c>
      <c r="F170" s="1">
        <v>1449.09</v>
      </c>
    </row>
    <row r="171" spans="1:6" ht="51">
      <c r="A171" s="10" t="s">
        <v>0</v>
      </c>
      <c r="B171" s="6" t="s">
        <v>482</v>
      </c>
      <c r="C171" s="6" t="s">
        <v>37</v>
      </c>
      <c r="D171" s="6" t="s">
        <v>31</v>
      </c>
      <c r="E171" s="6" t="s">
        <v>49</v>
      </c>
      <c r="F171" s="1">
        <v>89875.99</v>
      </c>
    </row>
    <row r="172" spans="1:6" ht="51">
      <c r="A172" s="10" t="s">
        <v>348</v>
      </c>
      <c r="B172" s="6" t="s">
        <v>483</v>
      </c>
      <c r="C172" s="6" t="s">
        <v>37</v>
      </c>
      <c r="D172" s="6" t="s">
        <v>31</v>
      </c>
      <c r="E172" s="6" t="s">
        <v>46</v>
      </c>
      <c r="F172" s="1">
        <v>216.68</v>
      </c>
    </row>
    <row r="173" spans="1:6" ht="42" customHeight="1">
      <c r="A173" s="10" t="s">
        <v>1</v>
      </c>
      <c r="B173" s="6" t="s">
        <v>483</v>
      </c>
      <c r="C173" s="6" t="s">
        <v>37</v>
      </c>
      <c r="D173" s="6" t="s">
        <v>31</v>
      </c>
      <c r="E173" s="6" t="s">
        <v>49</v>
      </c>
      <c r="F173" s="1">
        <v>13940</v>
      </c>
    </row>
    <row r="174" spans="1:6" s="25" customFormat="1" ht="67.5" customHeight="1">
      <c r="A174" s="8" t="s">
        <v>250</v>
      </c>
      <c r="B174" s="6" t="s">
        <v>484</v>
      </c>
      <c r="C174" s="6" t="s">
        <v>37</v>
      </c>
      <c r="D174" s="6" t="s">
        <v>31</v>
      </c>
      <c r="E174" s="6" t="s">
        <v>46</v>
      </c>
      <c r="F174" s="1">
        <v>65655.8</v>
      </c>
    </row>
    <row r="175" spans="1:6" ht="54" customHeight="1">
      <c r="A175" s="13" t="s">
        <v>251</v>
      </c>
      <c r="B175" s="6" t="s">
        <v>484</v>
      </c>
      <c r="C175" s="6" t="s">
        <v>37</v>
      </c>
      <c r="D175" s="6" t="s">
        <v>31</v>
      </c>
      <c r="E175" s="6" t="s">
        <v>49</v>
      </c>
      <c r="F175" s="1">
        <v>271786</v>
      </c>
    </row>
    <row r="176" spans="1:6" s="26" customFormat="1" ht="37.15" customHeight="1">
      <c r="A176" s="10" t="s">
        <v>134</v>
      </c>
      <c r="B176" s="6" t="s">
        <v>485</v>
      </c>
      <c r="C176" s="6" t="s">
        <v>37</v>
      </c>
      <c r="D176" s="6" t="s">
        <v>31</v>
      </c>
      <c r="E176" s="6" t="s">
        <v>46</v>
      </c>
      <c r="F176" s="1">
        <v>180140.08</v>
      </c>
    </row>
    <row r="177" spans="1:6" ht="27.6" customHeight="1">
      <c r="A177" s="10" t="s">
        <v>302</v>
      </c>
      <c r="B177" s="6" t="s">
        <v>485</v>
      </c>
      <c r="C177" s="6" t="s">
        <v>37</v>
      </c>
      <c r="D177" s="6" t="s">
        <v>31</v>
      </c>
      <c r="E177" s="6" t="s">
        <v>49</v>
      </c>
      <c r="F177" s="1">
        <v>11968449.09</v>
      </c>
    </row>
    <row r="178" spans="1:6" ht="72.75" customHeight="1">
      <c r="A178" s="13" t="s">
        <v>487</v>
      </c>
      <c r="B178" s="6" t="s">
        <v>486</v>
      </c>
      <c r="C178" s="6" t="s">
        <v>37</v>
      </c>
      <c r="D178" s="6" t="s">
        <v>31</v>
      </c>
      <c r="E178" s="6" t="s">
        <v>46</v>
      </c>
      <c r="F178" s="1">
        <v>4381.7</v>
      </c>
    </row>
    <row r="179" spans="1:6" ht="61.5" customHeight="1">
      <c r="A179" s="13" t="s">
        <v>253</v>
      </c>
      <c r="B179" s="6" t="s">
        <v>486</v>
      </c>
      <c r="C179" s="6" t="s">
        <v>37</v>
      </c>
      <c r="D179" s="6" t="s">
        <v>31</v>
      </c>
      <c r="E179" s="6" t="s">
        <v>49</v>
      </c>
      <c r="F179" s="1">
        <v>226618.3</v>
      </c>
    </row>
    <row r="180" spans="1:6" ht="43.5" customHeight="1">
      <c r="A180" s="13" t="s">
        <v>355</v>
      </c>
      <c r="B180" s="6" t="s">
        <v>488</v>
      </c>
      <c r="C180" s="6" t="s">
        <v>37</v>
      </c>
      <c r="D180" s="6" t="s">
        <v>31</v>
      </c>
      <c r="E180" s="6" t="s">
        <v>46</v>
      </c>
      <c r="F180" s="1">
        <v>0</v>
      </c>
    </row>
    <row r="181" spans="1:6" ht="38.25" customHeight="1">
      <c r="A181" s="13" t="s">
        <v>254</v>
      </c>
      <c r="B181" s="6" t="s">
        <v>488</v>
      </c>
      <c r="C181" s="6" t="s">
        <v>37</v>
      </c>
      <c r="D181" s="6" t="s">
        <v>31</v>
      </c>
      <c r="E181" s="6" t="s">
        <v>49</v>
      </c>
      <c r="F181" s="1">
        <v>0</v>
      </c>
    </row>
    <row r="182" spans="1:6" ht="75.75" customHeight="1">
      <c r="A182" s="13" t="s">
        <v>356</v>
      </c>
      <c r="B182" s="6" t="s">
        <v>489</v>
      </c>
      <c r="C182" s="6" t="s">
        <v>37</v>
      </c>
      <c r="D182" s="6" t="s">
        <v>31</v>
      </c>
      <c r="E182" s="6" t="s">
        <v>46</v>
      </c>
      <c r="F182" s="1">
        <v>1422.45</v>
      </c>
    </row>
    <row r="183" spans="1:6" ht="73.5" customHeight="1">
      <c r="A183" s="13" t="s">
        <v>255</v>
      </c>
      <c r="B183" s="6" t="s">
        <v>489</v>
      </c>
      <c r="C183" s="6" t="s">
        <v>37</v>
      </c>
      <c r="D183" s="6" t="s">
        <v>31</v>
      </c>
      <c r="E183" s="6" t="s">
        <v>49</v>
      </c>
      <c r="F183" s="1">
        <v>99000</v>
      </c>
    </row>
    <row r="184" spans="1:6" ht="61.5" customHeight="1">
      <c r="A184" s="13" t="s">
        <v>490</v>
      </c>
      <c r="B184" s="6" t="s">
        <v>492</v>
      </c>
      <c r="C184" s="6" t="s">
        <v>37</v>
      </c>
      <c r="D184" s="6" t="s">
        <v>31</v>
      </c>
      <c r="E184" s="6" t="s">
        <v>46</v>
      </c>
      <c r="F184" s="1">
        <v>184.98</v>
      </c>
    </row>
    <row r="185" spans="1:6" ht="65.25" customHeight="1">
      <c r="A185" s="13" t="s">
        <v>491</v>
      </c>
      <c r="B185" s="6" t="s">
        <v>492</v>
      </c>
      <c r="C185" s="6" t="s">
        <v>37</v>
      </c>
      <c r="D185" s="6" t="s">
        <v>31</v>
      </c>
      <c r="E185" s="6" t="s">
        <v>49</v>
      </c>
      <c r="F185" s="1">
        <v>10940</v>
      </c>
    </row>
    <row r="186" spans="1:6" ht="41.25" customHeight="1">
      <c r="A186" s="7" t="s">
        <v>18</v>
      </c>
      <c r="B186" s="6" t="s">
        <v>186</v>
      </c>
      <c r="C186" s="6" t="s">
        <v>37</v>
      </c>
      <c r="D186" s="6" t="s">
        <v>31</v>
      </c>
      <c r="E186" s="6" t="s">
        <v>46</v>
      </c>
      <c r="F186" s="17">
        <v>6752.08</v>
      </c>
    </row>
    <row r="187" spans="1:6" ht="39" customHeight="1">
      <c r="A187" s="10" t="s">
        <v>17</v>
      </c>
      <c r="B187" s="6" t="s">
        <v>186</v>
      </c>
      <c r="C187" s="6" t="s">
        <v>37</v>
      </c>
      <c r="D187" s="6" t="s">
        <v>31</v>
      </c>
      <c r="E187" s="6" t="s">
        <v>49</v>
      </c>
      <c r="F187" s="17">
        <v>450138.87</v>
      </c>
    </row>
    <row r="188" spans="1:6" ht="39" customHeight="1">
      <c r="A188" s="10" t="s">
        <v>352</v>
      </c>
      <c r="B188" s="6" t="s">
        <v>187</v>
      </c>
      <c r="C188" s="6" t="s">
        <v>37</v>
      </c>
      <c r="D188" s="6" t="s">
        <v>31</v>
      </c>
      <c r="E188" s="6" t="s">
        <v>46</v>
      </c>
      <c r="F188" s="17">
        <v>55778.73</v>
      </c>
    </row>
    <row r="189" spans="1:6" ht="39.75" customHeight="1">
      <c r="A189" s="10" t="s">
        <v>252</v>
      </c>
      <c r="B189" s="6" t="s">
        <v>187</v>
      </c>
      <c r="C189" s="6" t="s">
        <v>37</v>
      </c>
      <c r="D189" s="6" t="s">
        <v>31</v>
      </c>
      <c r="E189" s="6" t="s">
        <v>49</v>
      </c>
      <c r="F189" s="17">
        <v>3762830.68</v>
      </c>
    </row>
    <row r="190" spans="1:6" ht="39.75" customHeight="1">
      <c r="A190" s="10" t="s">
        <v>353</v>
      </c>
      <c r="B190" s="6" t="s">
        <v>188</v>
      </c>
      <c r="C190" s="6" t="s">
        <v>37</v>
      </c>
      <c r="D190" s="6" t="s">
        <v>31</v>
      </c>
      <c r="E190" s="6" t="s">
        <v>46</v>
      </c>
      <c r="F190" s="17">
        <v>56319.38</v>
      </c>
    </row>
    <row r="191" spans="1:6" ht="42" customHeight="1">
      <c r="A191" s="10" t="s">
        <v>13</v>
      </c>
      <c r="B191" s="6" t="s">
        <v>188</v>
      </c>
      <c r="C191" s="6" t="s">
        <v>37</v>
      </c>
      <c r="D191" s="6" t="s">
        <v>31</v>
      </c>
      <c r="E191" s="6" t="s">
        <v>49</v>
      </c>
      <c r="F191" s="17">
        <v>15501628.07</v>
      </c>
    </row>
    <row r="192" spans="1:6" ht="84.75" customHeight="1">
      <c r="A192" s="13" t="s">
        <v>354</v>
      </c>
      <c r="B192" s="6" t="s">
        <v>309</v>
      </c>
      <c r="C192" s="6" t="s">
        <v>37</v>
      </c>
      <c r="D192" s="6" t="s">
        <v>31</v>
      </c>
      <c r="E192" s="6" t="s">
        <v>46</v>
      </c>
      <c r="F192" s="17">
        <v>117.16</v>
      </c>
    </row>
    <row r="193" spans="1:6" ht="80.25" customHeight="1">
      <c r="A193" s="13" t="s">
        <v>310</v>
      </c>
      <c r="B193" s="6" t="s">
        <v>309</v>
      </c>
      <c r="C193" s="6" t="s">
        <v>37</v>
      </c>
      <c r="D193" s="6" t="s">
        <v>31</v>
      </c>
      <c r="E193" s="6" t="s">
        <v>49</v>
      </c>
      <c r="F193" s="17">
        <v>7809.97</v>
      </c>
    </row>
    <row r="194" spans="1:6" ht="48.75" customHeight="1">
      <c r="A194" s="13" t="s">
        <v>493</v>
      </c>
      <c r="B194" s="6" t="s">
        <v>494</v>
      </c>
      <c r="C194" s="6" t="s">
        <v>37</v>
      </c>
      <c r="D194" s="6" t="s">
        <v>31</v>
      </c>
      <c r="E194" s="6" t="s">
        <v>49</v>
      </c>
      <c r="F194" s="17">
        <v>2210034.13</v>
      </c>
    </row>
    <row r="195" spans="1:6" ht="27.75" customHeight="1">
      <c r="A195" s="10" t="s">
        <v>9</v>
      </c>
      <c r="B195" s="6" t="s">
        <v>195</v>
      </c>
      <c r="C195" s="6" t="s">
        <v>37</v>
      </c>
      <c r="D195" s="6" t="s">
        <v>34</v>
      </c>
      <c r="E195" s="6" t="s">
        <v>49</v>
      </c>
      <c r="F195" s="1">
        <v>945000</v>
      </c>
    </row>
    <row r="196" spans="1:6" ht="32.25" customHeight="1">
      <c r="A196" s="10" t="s">
        <v>10</v>
      </c>
      <c r="B196" s="6" t="s">
        <v>196</v>
      </c>
      <c r="C196" s="6" t="s">
        <v>37</v>
      </c>
      <c r="D196" s="6" t="s">
        <v>34</v>
      </c>
      <c r="E196" s="6" t="s">
        <v>49</v>
      </c>
      <c r="F196" s="1">
        <v>198000</v>
      </c>
    </row>
    <row r="197" spans="1:6" ht="27.75" customHeight="1">
      <c r="A197" s="7" t="s">
        <v>132</v>
      </c>
      <c r="B197" s="6" t="s">
        <v>197</v>
      </c>
      <c r="C197" s="6" t="s">
        <v>37</v>
      </c>
      <c r="D197" s="6" t="s">
        <v>34</v>
      </c>
      <c r="E197" s="6" t="s">
        <v>46</v>
      </c>
      <c r="F197" s="1">
        <v>170650</v>
      </c>
    </row>
    <row r="198" spans="1:6" ht="28.5" customHeight="1">
      <c r="A198" s="10" t="s">
        <v>11</v>
      </c>
      <c r="B198" s="6" t="s">
        <v>198</v>
      </c>
      <c r="C198" s="6" t="s">
        <v>37</v>
      </c>
      <c r="D198" s="6" t="s">
        <v>34</v>
      </c>
      <c r="E198" s="6" t="s">
        <v>49</v>
      </c>
      <c r="F198" s="1">
        <v>101520</v>
      </c>
    </row>
    <row r="199" spans="1:6" ht="27" customHeight="1">
      <c r="A199" s="10" t="s">
        <v>12</v>
      </c>
      <c r="B199" s="6" t="s">
        <v>199</v>
      </c>
      <c r="C199" s="6" t="s">
        <v>37</v>
      </c>
      <c r="D199" s="6" t="s">
        <v>34</v>
      </c>
      <c r="E199" s="6" t="s">
        <v>49</v>
      </c>
      <c r="F199" s="1">
        <v>32000</v>
      </c>
    </row>
    <row r="200" spans="1:6" ht="16.9" customHeight="1">
      <c r="A200" s="7" t="s">
        <v>47</v>
      </c>
      <c r="B200" s="6" t="s">
        <v>200</v>
      </c>
      <c r="C200" s="6"/>
      <c r="D200" s="6"/>
      <c r="E200" s="6"/>
      <c r="F200" s="1">
        <f>SUM(F201)</f>
        <v>16215</v>
      </c>
    </row>
    <row r="201" spans="1:6" ht="45" customHeight="1">
      <c r="A201" s="7" t="s">
        <v>64</v>
      </c>
      <c r="B201" s="6" t="s">
        <v>201</v>
      </c>
      <c r="C201" s="6" t="s">
        <v>37</v>
      </c>
      <c r="D201" s="6" t="s">
        <v>34</v>
      </c>
      <c r="E201" s="6" t="s">
        <v>48</v>
      </c>
      <c r="F201" s="1">
        <v>16215</v>
      </c>
    </row>
    <row r="202" spans="1:6" ht="24.75" customHeight="1">
      <c r="A202" s="10" t="s">
        <v>106</v>
      </c>
      <c r="B202" s="6" t="s">
        <v>189</v>
      </c>
      <c r="C202" s="6"/>
      <c r="D202" s="6"/>
      <c r="E202" s="6"/>
      <c r="F202" s="1">
        <f>SUM(F203)</f>
        <v>4929450.85</v>
      </c>
    </row>
    <row r="203" spans="1:6" s="26" customFormat="1" ht="27" customHeight="1">
      <c r="A203" s="10" t="s">
        <v>256</v>
      </c>
      <c r="B203" s="6" t="s">
        <v>190</v>
      </c>
      <c r="C203" s="6" t="s">
        <v>37</v>
      </c>
      <c r="D203" s="6" t="s">
        <v>31</v>
      </c>
      <c r="E203" s="6" t="s">
        <v>49</v>
      </c>
      <c r="F203" s="17">
        <v>4929450.85</v>
      </c>
    </row>
    <row r="204" spans="1:6" s="26" customFormat="1" ht="27" customHeight="1">
      <c r="A204" s="15" t="s">
        <v>536</v>
      </c>
      <c r="B204" s="5" t="s">
        <v>537</v>
      </c>
      <c r="C204" s="5"/>
      <c r="D204" s="5"/>
      <c r="E204" s="5"/>
      <c r="F204" s="42">
        <f>F205</f>
        <v>0</v>
      </c>
    </row>
    <row r="205" spans="1:6" s="26" customFormat="1" ht="20.25" customHeight="1">
      <c r="A205" s="10" t="s">
        <v>22</v>
      </c>
      <c r="B205" s="6" t="s">
        <v>538</v>
      </c>
      <c r="C205" s="6"/>
      <c r="D205" s="6"/>
      <c r="E205" s="6"/>
      <c r="F205" s="17">
        <f>F206+F207</f>
        <v>0</v>
      </c>
    </row>
    <row r="206" spans="1:6" s="26" customFormat="1" ht="43.5" customHeight="1">
      <c r="A206" s="10" t="s">
        <v>539</v>
      </c>
      <c r="B206" s="6" t="s">
        <v>541</v>
      </c>
      <c r="C206" s="6" t="s">
        <v>30</v>
      </c>
      <c r="D206" s="6" t="s">
        <v>42</v>
      </c>
      <c r="E206" s="6" t="s">
        <v>46</v>
      </c>
      <c r="F206" s="17">
        <v>0</v>
      </c>
    </row>
    <row r="207" spans="1:6" s="26" customFormat="1" ht="44.25" customHeight="1">
      <c r="A207" s="10" t="s">
        <v>540</v>
      </c>
      <c r="B207" s="6" t="s">
        <v>542</v>
      </c>
      <c r="C207" s="6" t="s">
        <v>543</v>
      </c>
      <c r="D207" s="6" t="s">
        <v>42</v>
      </c>
      <c r="E207" s="6" t="s">
        <v>46</v>
      </c>
      <c r="F207" s="17">
        <v>0</v>
      </c>
    </row>
    <row r="208" spans="1:6" ht="29.25" customHeight="1">
      <c r="A208" s="9" t="s">
        <v>357</v>
      </c>
      <c r="B208" s="5" t="s">
        <v>202</v>
      </c>
      <c r="C208" s="6"/>
      <c r="D208" s="6"/>
      <c r="E208" s="6"/>
      <c r="F208" s="3">
        <f>F209</f>
        <v>7471052.109999999</v>
      </c>
    </row>
    <row r="209" spans="1:8" ht="12.75">
      <c r="A209" s="7" t="s">
        <v>57</v>
      </c>
      <c r="B209" s="6" t="s">
        <v>203</v>
      </c>
      <c r="C209" s="6"/>
      <c r="D209" s="6"/>
      <c r="E209" s="6"/>
      <c r="F209" s="1">
        <f>SUM(F210:F213)</f>
        <v>7471052.109999999</v>
      </c>
      <c r="G209" s="27"/>
      <c r="H209" s="28"/>
    </row>
    <row r="210" spans="1:6" ht="63.75">
      <c r="A210" s="8" t="s">
        <v>62</v>
      </c>
      <c r="B210" s="6" t="s">
        <v>204</v>
      </c>
      <c r="C210" s="6" t="s">
        <v>30</v>
      </c>
      <c r="D210" s="6" t="s">
        <v>34</v>
      </c>
      <c r="E210" s="6" t="s">
        <v>45</v>
      </c>
      <c r="F210" s="1">
        <v>3103399.01</v>
      </c>
    </row>
    <row r="211" spans="1:6" ht="38.25" customHeight="1">
      <c r="A211" s="7" t="s">
        <v>63</v>
      </c>
      <c r="B211" s="6" t="s">
        <v>204</v>
      </c>
      <c r="C211" s="6" t="s">
        <v>30</v>
      </c>
      <c r="D211" s="6" t="s">
        <v>34</v>
      </c>
      <c r="E211" s="6" t="s">
        <v>46</v>
      </c>
      <c r="F211" s="1">
        <v>1240378.1</v>
      </c>
    </row>
    <row r="212" spans="1:6" ht="25.5">
      <c r="A212" s="7" t="s">
        <v>269</v>
      </c>
      <c r="B212" s="6" t="s">
        <v>204</v>
      </c>
      <c r="C212" s="6" t="s">
        <v>30</v>
      </c>
      <c r="D212" s="6" t="s">
        <v>34</v>
      </c>
      <c r="E212" s="6" t="s">
        <v>48</v>
      </c>
      <c r="F212" s="1">
        <v>0</v>
      </c>
    </row>
    <row r="213" spans="1:6" ht="93" customHeight="1">
      <c r="A213" s="8" t="s">
        <v>359</v>
      </c>
      <c r="B213" s="6" t="s">
        <v>358</v>
      </c>
      <c r="C213" s="6" t="s">
        <v>30</v>
      </c>
      <c r="D213" s="6" t="s">
        <v>34</v>
      </c>
      <c r="E213" s="6" t="s">
        <v>45</v>
      </c>
      <c r="F213" s="1">
        <v>3127275</v>
      </c>
    </row>
    <row r="214" spans="1:6" ht="28.5" customHeight="1">
      <c r="A214" s="15" t="s">
        <v>385</v>
      </c>
      <c r="B214" s="5" t="s">
        <v>84</v>
      </c>
      <c r="C214" s="6"/>
      <c r="D214" s="6"/>
      <c r="E214" s="6"/>
      <c r="F214" s="3">
        <f>F215</f>
        <v>1987694.7</v>
      </c>
    </row>
    <row r="215" spans="1:8" ht="30" customHeight="1">
      <c r="A215" s="10" t="s">
        <v>82</v>
      </c>
      <c r="B215" s="6" t="s">
        <v>85</v>
      </c>
      <c r="C215" s="6"/>
      <c r="D215" s="6"/>
      <c r="E215" s="6"/>
      <c r="F215" s="1">
        <f>SUM(F216)</f>
        <v>1987694.7</v>
      </c>
      <c r="G215" s="27"/>
      <c r="H215" s="27"/>
    </row>
    <row r="216" spans="1:10" ht="14.45" customHeight="1">
      <c r="A216" s="10" t="s">
        <v>83</v>
      </c>
      <c r="B216" s="6" t="s">
        <v>86</v>
      </c>
      <c r="C216" s="6"/>
      <c r="D216" s="6"/>
      <c r="E216" s="6"/>
      <c r="F216" s="1">
        <f>F217</f>
        <v>1987694.7</v>
      </c>
      <c r="G216" s="27"/>
      <c r="H216" s="27"/>
      <c r="I216" s="19"/>
      <c r="J216" s="19"/>
    </row>
    <row r="217" spans="1:10" ht="56.25" customHeight="1">
      <c r="A217" s="13" t="s">
        <v>401</v>
      </c>
      <c r="B217" s="6" t="s">
        <v>411</v>
      </c>
      <c r="C217" s="6" t="s">
        <v>37</v>
      </c>
      <c r="D217" s="6" t="s">
        <v>33</v>
      </c>
      <c r="E217" s="6" t="s">
        <v>49</v>
      </c>
      <c r="F217" s="1">
        <v>1987694.7</v>
      </c>
      <c r="G217" s="27"/>
      <c r="H217" s="27"/>
      <c r="I217" s="19"/>
      <c r="J217" s="19"/>
    </row>
    <row r="218" spans="1:6" ht="25.5">
      <c r="A218" s="9" t="s">
        <v>361</v>
      </c>
      <c r="B218" s="5" t="s">
        <v>205</v>
      </c>
      <c r="C218" s="6"/>
      <c r="D218" s="6"/>
      <c r="E218" s="6"/>
      <c r="F218" s="3">
        <f>F219+F224+F231+F229</f>
        <v>11331390.94</v>
      </c>
    </row>
    <row r="219" spans="1:6" ht="13.5" customHeight="1">
      <c r="A219" s="7" t="s">
        <v>57</v>
      </c>
      <c r="B219" s="6" t="s">
        <v>206</v>
      </c>
      <c r="C219" s="6"/>
      <c r="D219" s="6"/>
      <c r="E219" s="6"/>
      <c r="F219" s="1">
        <f>SUM(F220:F223)</f>
        <v>7055869.83</v>
      </c>
    </row>
    <row r="220" spans="1:6" ht="63.75">
      <c r="A220" s="8" t="s">
        <v>62</v>
      </c>
      <c r="B220" s="6" t="s">
        <v>207</v>
      </c>
      <c r="C220" s="6" t="s">
        <v>30</v>
      </c>
      <c r="D220" s="6" t="s">
        <v>42</v>
      </c>
      <c r="E220" s="6" t="s">
        <v>45</v>
      </c>
      <c r="F220" s="1">
        <v>4183647.03</v>
      </c>
    </row>
    <row r="221" spans="1:6" ht="42.75" customHeight="1">
      <c r="A221" s="7" t="s">
        <v>63</v>
      </c>
      <c r="B221" s="6" t="s">
        <v>207</v>
      </c>
      <c r="C221" s="6" t="s">
        <v>30</v>
      </c>
      <c r="D221" s="6" t="s">
        <v>42</v>
      </c>
      <c r="E221" s="6" t="s">
        <v>46</v>
      </c>
      <c r="F221" s="1">
        <v>638439.95</v>
      </c>
    </row>
    <row r="222" spans="1:6" ht="39.75" customHeight="1">
      <c r="A222" s="7" t="s">
        <v>64</v>
      </c>
      <c r="B222" s="6" t="s">
        <v>207</v>
      </c>
      <c r="C222" s="6" t="s">
        <v>30</v>
      </c>
      <c r="D222" s="6" t="s">
        <v>42</v>
      </c>
      <c r="E222" s="6" t="s">
        <v>48</v>
      </c>
      <c r="F222" s="1">
        <v>32697.36</v>
      </c>
    </row>
    <row r="223" spans="1:6" ht="96" customHeight="1">
      <c r="A223" s="8" t="s">
        <v>343</v>
      </c>
      <c r="B223" s="6" t="s">
        <v>360</v>
      </c>
      <c r="C223" s="6" t="s">
        <v>30</v>
      </c>
      <c r="D223" s="6" t="s">
        <v>42</v>
      </c>
      <c r="E223" s="6" t="s">
        <v>45</v>
      </c>
      <c r="F223" s="1">
        <v>2201085.49</v>
      </c>
    </row>
    <row r="224" spans="1:6" ht="16.5" customHeight="1">
      <c r="A224" s="7" t="s">
        <v>22</v>
      </c>
      <c r="B224" s="6" t="s">
        <v>208</v>
      </c>
      <c r="C224" s="6"/>
      <c r="D224" s="6"/>
      <c r="E224" s="6"/>
      <c r="F224" s="1">
        <f>SUM(F225:F228)</f>
        <v>1097037.33</v>
      </c>
    </row>
    <row r="225" spans="1:6" ht="25.9" customHeight="1">
      <c r="A225" s="7" t="s">
        <v>135</v>
      </c>
      <c r="B225" s="6" t="s">
        <v>213</v>
      </c>
      <c r="C225" s="6" t="s">
        <v>33</v>
      </c>
      <c r="D225" s="6" t="s">
        <v>40</v>
      </c>
      <c r="E225" s="6" t="s">
        <v>46</v>
      </c>
      <c r="F225" s="1">
        <v>79790</v>
      </c>
    </row>
    <row r="226" spans="1:6" ht="25.9" customHeight="1">
      <c r="A226" s="7" t="s">
        <v>19</v>
      </c>
      <c r="B226" s="6" t="s">
        <v>213</v>
      </c>
      <c r="C226" s="6" t="s">
        <v>33</v>
      </c>
      <c r="D226" s="6" t="s">
        <v>40</v>
      </c>
      <c r="E226" s="6" t="s">
        <v>48</v>
      </c>
      <c r="F226" s="1">
        <v>0</v>
      </c>
    </row>
    <row r="227" spans="1:6" ht="38.25" customHeight="1">
      <c r="A227" s="7" t="s">
        <v>271</v>
      </c>
      <c r="B227" s="6" t="s">
        <v>209</v>
      </c>
      <c r="C227" s="6" t="s">
        <v>30</v>
      </c>
      <c r="D227" s="6" t="s">
        <v>42</v>
      </c>
      <c r="E227" s="6" t="s">
        <v>46</v>
      </c>
      <c r="F227" s="1">
        <v>1008817.99</v>
      </c>
    </row>
    <row r="228" spans="1:6" ht="38.25" customHeight="1">
      <c r="A228" s="7" t="s">
        <v>272</v>
      </c>
      <c r="B228" s="6" t="s">
        <v>209</v>
      </c>
      <c r="C228" s="6" t="s">
        <v>30</v>
      </c>
      <c r="D228" s="6" t="s">
        <v>42</v>
      </c>
      <c r="E228" s="6" t="s">
        <v>48</v>
      </c>
      <c r="F228" s="1">
        <v>8429.34</v>
      </c>
    </row>
    <row r="229" spans="1:6" ht="30" customHeight="1">
      <c r="A229" s="7" t="s">
        <v>75</v>
      </c>
      <c r="B229" s="18" t="s">
        <v>496</v>
      </c>
      <c r="C229" s="6"/>
      <c r="D229" s="6"/>
      <c r="E229" s="6"/>
      <c r="F229" s="1">
        <f>F230</f>
        <v>3043585.78</v>
      </c>
    </row>
    <row r="230" spans="1:6" ht="38.25" customHeight="1">
      <c r="A230" s="21" t="s">
        <v>497</v>
      </c>
      <c r="B230" s="18" t="s">
        <v>495</v>
      </c>
      <c r="C230" s="18" t="s">
        <v>38</v>
      </c>
      <c r="D230" s="18" t="s">
        <v>30</v>
      </c>
      <c r="E230" s="18" t="s">
        <v>76</v>
      </c>
      <c r="F230" s="17">
        <v>3043585.78</v>
      </c>
    </row>
    <row r="231" spans="1:6" ht="12.75">
      <c r="A231" s="7" t="s">
        <v>47</v>
      </c>
      <c r="B231" s="6" t="s">
        <v>210</v>
      </c>
      <c r="C231" s="6"/>
      <c r="D231" s="6"/>
      <c r="E231" s="6"/>
      <c r="F231" s="1">
        <f>SUM(F232:F233)</f>
        <v>134898</v>
      </c>
    </row>
    <row r="232" spans="1:6" ht="42" customHeight="1">
      <c r="A232" s="7" t="s">
        <v>64</v>
      </c>
      <c r="B232" s="6" t="s">
        <v>211</v>
      </c>
      <c r="C232" s="6" t="s">
        <v>30</v>
      </c>
      <c r="D232" s="6" t="s">
        <v>42</v>
      </c>
      <c r="E232" s="6" t="s">
        <v>48</v>
      </c>
      <c r="F232" s="1">
        <v>0</v>
      </c>
    </row>
    <row r="233" spans="1:6" ht="25.5">
      <c r="A233" s="7" t="s">
        <v>272</v>
      </c>
      <c r="B233" s="6" t="s">
        <v>212</v>
      </c>
      <c r="C233" s="6" t="s">
        <v>30</v>
      </c>
      <c r="D233" s="6" t="s">
        <v>42</v>
      </c>
      <c r="E233" s="6" t="s">
        <v>48</v>
      </c>
      <c r="F233" s="1">
        <v>134898</v>
      </c>
    </row>
    <row r="234" spans="1:6" ht="38.25">
      <c r="A234" s="15" t="s">
        <v>362</v>
      </c>
      <c r="B234" s="5" t="s">
        <v>100</v>
      </c>
      <c r="C234" s="6"/>
      <c r="D234" s="6"/>
      <c r="E234" s="6"/>
      <c r="F234" s="3">
        <f>F235</f>
        <v>2990637.9</v>
      </c>
    </row>
    <row r="235" spans="1:6" ht="12.75">
      <c r="A235" s="10" t="s">
        <v>22</v>
      </c>
      <c r="B235" s="6" t="s">
        <v>214</v>
      </c>
      <c r="C235" s="6"/>
      <c r="D235" s="6"/>
      <c r="E235" s="6"/>
      <c r="F235" s="1">
        <f>SUM(F236)</f>
        <v>2990637.9</v>
      </c>
    </row>
    <row r="236" spans="1:6" ht="25.5">
      <c r="A236" s="7" t="s">
        <v>388</v>
      </c>
      <c r="B236" s="6" t="s">
        <v>363</v>
      </c>
      <c r="C236" s="6" t="s">
        <v>38</v>
      </c>
      <c r="D236" s="6" t="s">
        <v>32</v>
      </c>
      <c r="E236" s="6" t="s">
        <v>46</v>
      </c>
      <c r="F236" s="1">
        <v>2990637.9</v>
      </c>
    </row>
    <row r="237" spans="1:6" ht="40.5" customHeight="1">
      <c r="A237" s="15" t="s">
        <v>364</v>
      </c>
      <c r="B237" s="5" t="s">
        <v>23</v>
      </c>
      <c r="C237" s="6"/>
      <c r="D237" s="6"/>
      <c r="E237" s="6"/>
      <c r="F237" s="3">
        <f>F238+F249</f>
        <v>13024187.36</v>
      </c>
    </row>
    <row r="238" spans="1:8" ht="25.5">
      <c r="A238" s="10" t="s">
        <v>365</v>
      </c>
      <c r="B238" s="6" t="s">
        <v>215</v>
      </c>
      <c r="C238" s="6"/>
      <c r="D238" s="6"/>
      <c r="E238" s="6"/>
      <c r="F238" s="1">
        <f>SUM(F239:F248)</f>
        <v>12993807.36</v>
      </c>
      <c r="G238" s="27"/>
      <c r="H238" s="27"/>
    </row>
    <row r="239" spans="1:8" ht="38.25">
      <c r="A239" s="10" t="s">
        <v>366</v>
      </c>
      <c r="B239" s="6" t="s">
        <v>546</v>
      </c>
      <c r="C239" s="6" t="s">
        <v>33</v>
      </c>
      <c r="D239" s="6" t="s">
        <v>35</v>
      </c>
      <c r="E239" s="6" t="s">
        <v>46</v>
      </c>
      <c r="F239" s="1">
        <v>0</v>
      </c>
      <c r="G239" s="27"/>
      <c r="H239" s="27"/>
    </row>
    <row r="240" spans="1:6" ht="25.5">
      <c r="A240" s="7" t="s">
        <v>367</v>
      </c>
      <c r="B240" s="6" t="s">
        <v>216</v>
      </c>
      <c r="C240" s="6" t="s">
        <v>33</v>
      </c>
      <c r="D240" s="6" t="s">
        <v>35</v>
      </c>
      <c r="E240" s="6" t="s">
        <v>46</v>
      </c>
      <c r="F240" s="1">
        <v>4036043.02</v>
      </c>
    </row>
    <row r="241" spans="1:6" ht="30" customHeight="1">
      <c r="A241" s="7" t="s">
        <v>276</v>
      </c>
      <c r="B241" s="6" t="s">
        <v>217</v>
      </c>
      <c r="C241" s="6" t="s">
        <v>33</v>
      </c>
      <c r="D241" s="6" t="s">
        <v>35</v>
      </c>
      <c r="E241" s="6" t="s">
        <v>46</v>
      </c>
      <c r="F241" s="1">
        <v>192058.11</v>
      </c>
    </row>
    <row r="242" spans="1:6" ht="38.25">
      <c r="A242" s="7" t="s">
        <v>277</v>
      </c>
      <c r="B242" s="6" t="s">
        <v>218</v>
      </c>
      <c r="C242" s="6" t="s">
        <v>33</v>
      </c>
      <c r="D242" s="6" t="s">
        <v>35</v>
      </c>
      <c r="E242" s="6" t="s">
        <v>46</v>
      </c>
      <c r="F242" s="1">
        <v>937700</v>
      </c>
    </row>
    <row r="243" spans="1:6" s="26" customFormat="1" ht="30" customHeight="1">
      <c r="A243" s="7" t="s">
        <v>278</v>
      </c>
      <c r="B243" s="6" t="s">
        <v>219</v>
      </c>
      <c r="C243" s="6" t="s">
        <v>33</v>
      </c>
      <c r="D243" s="6" t="s">
        <v>35</v>
      </c>
      <c r="E243" s="6" t="s">
        <v>46</v>
      </c>
      <c r="F243" s="1">
        <v>106422</v>
      </c>
    </row>
    <row r="244" spans="1:6" s="26" customFormat="1" ht="30" customHeight="1">
      <c r="A244" s="7" t="s">
        <v>397</v>
      </c>
      <c r="B244" s="6" t="s">
        <v>220</v>
      </c>
      <c r="C244" s="6" t="s">
        <v>33</v>
      </c>
      <c r="D244" s="6" t="s">
        <v>35</v>
      </c>
      <c r="E244" s="6" t="s">
        <v>46</v>
      </c>
      <c r="F244" s="1">
        <v>897000</v>
      </c>
    </row>
    <row r="245" spans="1:6" s="26" customFormat="1" ht="30" customHeight="1">
      <c r="A245" s="7" t="s">
        <v>545</v>
      </c>
      <c r="B245" s="6" t="s">
        <v>544</v>
      </c>
      <c r="C245" s="6" t="s">
        <v>506</v>
      </c>
      <c r="D245" s="6" t="s">
        <v>35</v>
      </c>
      <c r="E245" s="6" t="s">
        <v>46</v>
      </c>
      <c r="F245" s="1">
        <v>0</v>
      </c>
    </row>
    <row r="246" spans="1:6" s="25" customFormat="1" ht="40.5" customHeight="1">
      <c r="A246" s="7" t="s">
        <v>403</v>
      </c>
      <c r="B246" s="6" t="s">
        <v>402</v>
      </c>
      <c r="C246" s="6" t="s">
        <v>33</v>
      </c>
      <c r="D246" s="6" t="s">
        <v>35</v>
      </c>
      <c r="E246" s="6" t="s">
        <v>46</v>
      </c>
      <c r="F246" s="1">
        <v>1338455</v>
      </c>
    </row>
    <row r="247" spans="1:6" s="25" customFormat="1" ht="26.25" customHeight="1">
      <c r="A247" s="22" t="s">
        <v>511</v>
      </c>
      <c r="B247" s="6" t="s">
        <v>510</v>
      </c>
      <c r="C247" s="6" t="s">
        <v>33</v>
      </c>
      <c r="D247" s="6" t="s">
        <v>35</v>
      </c>
      <c r="E247" s="6" t="s">
        <v>46</v>
      </c>
      <c r="F247" s="1">
        <v>5486129.23</v>
      </c>
    </row>
    <row r="248" spans="1:6" s="25" customFormat="1" ht="27" customHeight="1">
      <c r="A248" s="22" t="s">
        <v>522</v>
      </c>
      <c r="B248" s="6" t="s">
        <v>510</v>
      </c>
      <c r="C248" s="6" t="s">
        <v>33</v>
      </c>
      <c r="D248" s="6" t="s">
        <v>35</v>
      </c>
      <c r="E248" s="6" t="s">
        <v>76</v>
      </c>
      <c r="F248" s="1">
        <v>0</v>
      </c>
    </row>
    <row r="249" spans="1:6" s="25" customFormat="1" ht="18" customHeight="1">
      <c r="A249" s="22" t="s">
        <v>92</v>
      </c>
      <c r="B249" s="6" t="s">
        <v>547</v>
      </c>
      <c r="C249" s="6"/>
      <c r="D249" s="6"/>
      <c r="E249" s="6"/>
      <c r="F249" s="1">
        <f>F250+F251</f>
        <v>30380</v>
      </c>
    </row>
    <row r="250" spans="1:6" s="25" customFormat="1" ht="42" customHeight="1">
      <c r="A250" s="22" t="s">
        <v>550</v>
      </c>
      <c r="B250" s="6" t="s">
        <v>548</v>
      </c>
      <c r="C250" s="6" t="s">
        <v>39</v>
      </c>
      <c r="D250" s="6" t="s">
        <v>32</v>
      </c>
      <c r="E250" s="6" t="s">
        <v>50</v>
      </c>
      <c r="F250" s="1">
        <v>30380</v>
      </c>
    </row>
    <row r="251" spans="1:6" s="25" customFormat="1" ht="39.75" customHeight="1">
      <c r="A251" s="22" t="s">
        <v>550</v>
      </c>
      <c r="B251" s="6" t="s">
        <v>549</v>
      </c>
      <c r="C251" s="6" t="s">
        <v>39</v>
      </c>
      <c r="D251" s="6" t="s">
        <v>31</v>
      </c>
      <c r="E251" s="6" t="s">
        <v>50</v>
      </c>
      <c r="F251" s="1">
        <v>0</v>
      </c>
    </row>
    <row r="252" spans="1:6" s="26" customFormat="1" ht="39.75" customHeight="1">
      <c r="A252" s="15" t="s">
        <v>386</v>
      </c>
      <c r="B252" s="5" t="s">
        <v>78</v>
      </c>
      <c r="C252" s="6"/>
      <c r="D252" s="6"/>
      <c r="E252" s="6"/>
      <c r="F252" s="3">
        <f>F253</f>
        <v>389406.46</v>
      </c>
    </row>
    <row r="253" spans="1:6" s="26" customFormat="1" ht="21" customHeight="1">
      <c r="A253" s="10" t="s">
        <v>22</v>
      </c>
      <c r="B253" s="6" t="s">
        <v>79</v>
      </c>
      <c r="C253" s="6"/>
      <c r="D253" s="6"/>
      <c r="E253" s="6"/>
      <c r="F253" s="1">
        <f>F254</f>
        <v>389406.46</v>
      </c>
    </row>
    <row r="254" spans="1:6" s="26" customFormat="1" ht="29.25" customHeight="1">
      <c r="A254" s="7" t="s">
        <v>81</v>
      </c>
      <c r="B254" s="6" t="s">
        <v>80</v>
      </c>
      <c r="C254" s="6" t="s">
        <v>34</v>
      </c>
      <c r="D254" s="6" t="s">
        <v>38</v>
      </c>
      <c r="E254" s="6" t="s">
        <v>46</v>
      </c>
      <c r="F254" s="1">
        <v>389406.46</v>
      </c>
    </row>
    <row r="255" spans="1:6" s="26" customFormat="1" ht="25.5">
      <c r="A255" s="15" t="s">
        <v>384</v>
      </c>
      <c r="B255" s="5" t="s">
        <v>77</v>
      </c>
      <c r="C255" s="6"/>
      <c r="D255" s="6"/>
      <c r="E255" s="6"/>
      <c r="F255" s="3">
        <f>SUM(F256+F262+F268+F270+F272)+F276</f>
        <v>21703529.209999997</v>
      </c>
    </row>
    <row r="256" spans="1:7" s="26" customFormat="1" ht="12.75">
      <c r="A256" s="7" t="s">
        <v>57</v>
      </c>
      <c r="B256" s="6" t="s">
        <v>226</v>
      </c>
      <c r="C256" s="6"/>
      <c r="D256" s="6"/>
      <c r="E256" s="6"/>
      <c r="F256" s="1">
        <f>SUM(F257:F261)</f>
        <v>8001183.539999999</v>
      </c>
      <c r="G256" s="27"/>
    </row>
    <row r="257" spans="1:7" s="26" customFormat="1" ht="63.75">
      <c r="A257" s="8" t="s">
        <v>62</v>
      </c>
      <c r="B257" s="6" t="s">
        <v>227</v>
      </c>
      <c r="C257" s="6" t="s">
        <v>38</v>
      </c>
      <c r="D257" s="6" t="s">
        <v>38</v>
      </c>
      <c r="E257" s="6" t="s">
        <v>45</v>
      </c>
      <c r="F257" s="17">
        <v>6892444.13</v>
      </c>
      <c r="G257" s="27"/>
    </row>
    <row r="258" spans="1:7" s="26" customFormat="1" ht="38.25">
      <c r="A258" s="7" t="s">
        <v>63</v>
      </c>
      <c r="B258" s="6" t="s">
        <v>227</v>
      </c>
      <c r="C258" s="6" t="s">
        <v>38</v>
      </c>
      <c r="D258" s="6" t="s">
        <v>38</v>
      </c>
      <c r="E258" s="6" t="s">
        <v>46</v>
      </c>
      <c r="F258" s="17">
        <v>1105449.64</v>
      </c>
      <c r="G258" s="27"/>
    </row>
    <row r="259" spans="1:6" s="26" customFormat="1" ht="39.75" customHeight="1">
      <c r="A259" s="7" t="s">
        <v>64</v>
      </c>
      <c r="B259" s="6" t="s">
        <v>227</v>
      </c>
      <c r="C259" s="6" t="s">
        <v>38</v>
      </c>
      <c r="D259" s="6" t="s">
        <v>38</v>
      </c>
      <c r="E259" s="6" t="s">
        <v>48</v>
      </c>
      <c r="F259" s="17">
        <v>3289.77</v>
      </c>
    </row>
    <row r="260" spans="1:6" s="26" customFormat="1" ht="64.5" customHeight="1">
      <c r="A260" s="12" t="s">
        <v>87</v>
      </c>
      <c r="B260" s="6" t="s">
        <v>498</v>
      </c>
      <c r="C260" s="6" t="s">
        <v>38</v>
      </c>
      <c r="D260" s="6" t="s">
        <v>38</v>
      </c>
      <c r="E260" s="6" t="s">
        <v>45</v>
      </c>
      <c r="F260" s="1">
        <v>0</v>
      </c>
    </row>
    <row r="261" spans="1:6" s="26" customFormat="1" ht="57.75" customHeight="1">
      <c r="A261" s="12" t="s">
        <v>91</v>
      </c>
      <c r="B261" s="6" t="s">
        <v>498</v>
      </c>
      <c r="C261" s="6" t="s">
        <v>38</v>
      </c>
      <c r="D261" s="6" t="s">
        <v>38</v>
      </c>
      <c r="E261" s="6" t="s">
        <v>46</v>
      </c>
      <c r="F261" s="1">
        <v>0</v>
      </c>
    </row>
    <row r="262" spans="1:6" s="26" customFormat="1" ht="12.75">
      <c r="A262" s="10" t="s">
        <v>22</v>
      </c>
      <c r="B262" s="6" t="s">
        <v>221</v>
      </c>
      <c r="C262" s="6"/>
      <c r="D262" s="6"/>
      <c r="E262" s="6"/>
      <c r="F262" s="1">
        <f>SUM(F263:F267)</f>
        <v>9043097.32</v>
      </c>
    </row>
    <row r="263" spans="1:6" s="26" customFormat="1" ht="71.25" customHeight="1">
      <c r="A263" s="8" t="s">
        <v>279</v>
      </c>
      <c r="B263" s="6" t="s">
        <v>499</v>
      </c>
      <c r="C263" s="6" t="s">
        <v>33</v>
      </c>
      <c r="D263" s="6" t="s">
        <v>38</v>
      </c>
      <c r="E263" s="6" t="s">
        <v>46</v>
      </c>
      <c r="F263" s="1">
        <v>79440</v>
      </c>
    </row>
    <row r="264" spans="1:6" ht="25.5">
      <c r="A264" s="7" t="s">
        <v>280</v>
      </c>
      <c r="B264" s="6" t="s">
        <v>222</v>
      </c>
      <c r="C264" s="6" t="s">
        <v>38</v>
      </c>
      <c r="D264" s="6" t="s">
        <v>31</v>
      </c>
      <c r="E264" s="6" t="s">
        <v>46</v>
      </c>
      <c r="F264" s="17">
        <v>656895</v>
      </c>
    </row>
    <row r="265" spans="1:6" ht="25.5">
      <c r="A265" s="7" t="s">
        <v>281</v>
      </c>
      <c r="B265" s="6" t="s">
        <v>223</v>
      </c>
      <c r="C265" s="6" t="s">
        <v>38</v>
      </c>
      <c r="D265" s="6" t="s">
        <v>31</v>
      </c>
      <c r="E265" s="6" t="s">
        <v>46</v>
      </c>
      <c r="F265" s="17">
        <v>4521096.25</v>
      </c>
    </row>
    <row r="266" spans="1:6" ht="25.5">
      <c r="A266" s="7" t="s">
        <v>404</v>
      </c>
      <c r="B266" s="6" t="s">
        <v>224</v>
      </c>
      <c r="C266" s="6" t="s">
        <v>38</v>
      </c>
      <c r="D266" s="6" t="s">
        <v>31</v>
      </c>
      <c r="E266" s="6" t="s">
        <v>46</v>
      </c>
      <c r="F266" s="17">
        <v>608395</v>
      </c>
    </row>
    <row r="267" spans="1:6" ht="25.5">
      <c r="A267" s="7" t="s">
        <v>282</v>
      </c>
      <c r="B267" s="6" t="s">
        <v>225</v>
      </c>
      <c r="C267" s="6" t="s">
        <v>38</v>
      </c>
      <c r="D267" s="6" t="s">
        <v>31</v>
      </c>
      <c r="E267" s="6" t="s">
        <v>46</v>
      </c>
      <c r="F267" s="17">
        <v>3177271.07</v>
      </c>
    </row>
    <row r="268" spans="1:6" ht="33.75" customHeight="1">
      <c r="A268" s="7" t="s">
        <v>72</v>
      </c>
      <c r="B268" s="6" t="s">
        <v>274</v>
      </c>
      <c r="C268" s="6"/>
      <c r="D268" s="6"/>
      <c r="E268" s="6"/>
      <c r="F268" s="1">
        <f>SUM(F269)</f>
        <v>102400.73</v>
      </c>
    </row>
    <row r="269" spans="1:6" ht="30" customHeight="1">
      <c r="A269" s="7" t="s">
        <v>273</v>
      </c>
      <c r="B269" s="6" t="s">
        <v>275</v>
      </c>
      <c r="C269" s="6" t="s">
        <v>38</v>
      </c>
      <c r="D269" s="6" t="s">
        <v>32</v>
      </c>
      <c r="E269" s="6" t="s">
        <v>48</v>
      </c>
      <c r="F269" s="17">
        <v>102400.73</v>
      </c>
    </row>
    <row r="270" spans="1:6" ht="12.75">
      <c r="A270" s="7" t="s">
        <v>47</v>
      </c>
      <c r="B270" s="6" t="s">
        <v>228</v>
      </c>
      <c r="C270" s="6"/>
      <c r="D270" s="6"/>
      <c r="E270" s="6"/>
      <c r="F270" s="1">
        <f>SUM(F271)</f>
        <v>494170.33</v>
      </c>
    </row>
    <row r="271" spans="1:6" ht="38.25">
      <c r="A271" s="7" t="s">
        <v>64</v>
      </c>
      <c r="B271" s="6" t="s">
        <v>229</v>
      </c>
      <c r="C271" s="6" t="s">
        <v>38</v>
      </c>
      <c r="D271" s="6" t="s">
        <v>38</v>
      </c>
      <c r="E271" s="6" t="s">
        <v>48</v>
      </c>
      <c r="F271" s="17">
        <v>494170.33</v>
      </c>
    </row>
    <row r="272" spans="1:6" ht="16.5" customHeight="1">
      <c r="A272" s="10" t="s">
        <v>43</v>
      </c>
      <c r="B272" s="6" t="s">
        <v>368</v>
      </c>
      <c r="C272" s="6"/>
      <c r="D272" s="6"/>
      <c r="E272" s="6"/>
      <c r="F272" s="1">
        <f>F273+F274+F275</f>
        <v>4062677.29</v>
      </c>
    </row>
    <row r="273" spans="1:6" ht="51">
      <c r="A273" s="10" t="s">
        <v>370</v>
      </c>
      <c r="B273" s="6" t="s">
        <v>369</v>
      </c>
      <c r="C273" s="6" t="s">
        <v>38</v>
      </c>
      <c r="D273" s="6" t="s">
        <v>31</v>
      </c>
      <c r="E273" s="6" t="s">
        <v>45</v>
      </c>
      <c r="F273" s="17">
        <v>2291742.27</v>
      </c>
    </row>
    <row r="274" spans="1:6" ht="25.5" customHeight="1">
      <c r="A274" s="10" t="s">
        <v>280</v>
      </c>
      <c r="B274" s="6" t="s">
        <v>369</v>
      </c>
      <c r="C274" s="6" t="s">
        <v>38</v>
      </c>
      <c r="D274" s="6" t="s">
        <v>31</v>
      </c>
      <c r="E274" s="6" t="s">
        <v>46</v>
      </c>
      <c r="F274" s="17">
        <v>1348134.13</v>
      </c>
    </row>
    <row r="275" spans="1:6" ht="25.5">
      <c r="A275" s="10" t="s">
        <v>500</v>
      </c>
      <c r="B275" s="6" t="s">
        <v>369</v>
      </c>
      <c r="C275" s="6" t="s">
        <v>38</v>
      </c>
      <c r="D275" s="6" t="s">
        <v>31</v>
      </c>
      <c r="E275" s="6" t="s">
        <v>48</v>
      </c>
      <c r="F275" s="17">
        <v>422800.89</v>
      </c>
    </row>
    <row r="276" spans="1:6" ht="25.5">
      <c r="A276" s="10" t="s">
        <v>558</v>
      </c>
      <c r="B276" s="6" t="s">
        <v>557</v>
      </c>
      <c r="C276" s="6"/>
      <c r="D276" s="6"/>
      <c r="E276" s="6"/>
      <c r="F276" s="17">
        <f>F277</f>
        <v>0</v>
      </c>
    </row>
    <row r="277" spans="1:6" ht="39" customHeight="1">
      <c r="A277" s="10" t="s">
        <v>551</v>
      </c>
      <c r="B277" s="6" t="s">
        <v>559</v>
      </c>
      <c r="C277" s="6" t="s">
        <v>38</v>
      </c>
      <c r="D277" s="6" t="s">
        <v>31</v>
      </c>
      <c r="E277" s="6" t="s">
        <v>46</v>
      </c>
      <c r="F277" s="17">
        <v>0</v>
      </c>
    </row>
    <row r="278" spans="1:6" s="26" customFormat="1" ht="25.5">
      <c r="A278" s="15" t="s">
        <v>371</v>
      </c>
      <c r="B278" s="5" t="s">
        <v>101</v>
      </c>
      <c r="C278" s="6"/>
      <c r="D278" s="6"/>
      <c r="E278" s="6"/>
      <c r="F278" s="3">
        <f>SUM(F279+F283+F286+F293+F297)+F291</f>
        <v>45999614.24</v>
      </c>
    </row>
    <row r="279" spans="1:7" s="26" customFormat="1" ht="12.75">
      <c r="A279" s="7" t="s">
        <v>57</v>
      </c>
      <c r="B279" s="6" t="s">
        <v>242</v>
      </c>
      <c r="C279" s="6"/>
      <c r="D279" s="6"/>
      <c r="E279" s="6"/>
      <c r="F279" s="1">
        <f>SUM(F280:F282)</f>
        <v>915380.72</v>
      </c>
      <c r="G279" s="27"/>
    </row>
    <row r="280" spans="1:7" s="26" customFormat="1" ht="63.75">
      <c r="A280" s="8" t="s">
        <v>62</v>
      </c>
      <c r="B280" s="6" t="s">
        <v>243</v>
      </c>
      <c r="C280" s="6" t="s">
        <v>36</v>
      </c>
      <c r="D280" s="6" t="s">
        <v>33</v>
      </c>
      <c r="E280" s="6" t="s">
        <v>45</v>
      </c>
      <c r="F280" s="17">
        <v>888984.89</v>
      </c>
      <c r="G280" s="27"/>
    </row>
    <row r="281" spans="1:7" s="26" customFormat="1" ht="38.25">
      <c r="A281" s="7" t="s">
        <v>63</v>
      </c>
      <c r="B281" s="6" t="s">
        <v>243</v>
      </c>
      <c r="C281" s="6" t="s">
        <v>36</v>
      </c>
      <c r="D281" s="6" t="s">
        <v>33</v>
      </c>
      <c r="E281" s="6" t="s">
        <v>46</v>
      </c>
      <c r="F281" s="17">
        <v>26394.25</v>
      </c>
      <c r="G281" s="27"/>
    </row>
    <row r="282" spans="1:7" s="26" customFormat="1" ht="38.25">
      <c r="A282" s="7" t="s">
        <v>64</v>
      </c>
      <c r="B282" s="6" t="s">
        <v>243</v>
      </c>
      <c r="C282" s="6" t="s">
        <v>36</v>
      </c>
      <c r="D282" s="6" t="s">
        <v>33</v>
      </c>
      <c r="E282" s="6" t="s">
        <v>48</v>
      </c>
      <c r="F282" s="17">
        <v>1.58</v>
      </c>
      <c r="G282" s="27"/>
    </row>
    <row r="283" spans="1:6" s="26" customFormat="1" ht="12.75">
      <c r="A283" s="6" t="s">
        <v>22</v>
      </c>
      <c r="B283" s="6" t="s">
        <v>233</v>
      </c>
      <c r="C283" s="6"/>
      <c r="D283" s="6"/>
      <c r="E283" s="6"/>
      <c r="F283" s="1">
        <f>SUM(F284:F285)</f>
        <v>498228.82</v>
      </c>
    </row>
    <row r="284" spans="1:6" s="26" customFormat="1" ht="38.25">
      <c r="A284" s="7" t="s">
        <v>285</v>
      </c>
      <c r="B284" s="6" t="s">
        <v>234</v>
      </c>
      <c r="C284" s="6" t="s">
        <v>36</v>
      </c>
      <c r="D284" s="6" t="s">
        <v>30</v>
      </c>
      <c r="E284" s="6" t="s">
        <v>46</v>
      </c>
      <c r="F284" s="17">
        <v>412025.82</v>
      </c>
    </row>
    <row r="285" spans="1:6" s="26" customFormat="1" ht="25.5">
      <c r="A285" s="7" t="s">
        <v>406</v>
      </c>
      <c r="B285" s="6" t="s">
        <v>234</v>
      </c>
      <c r="C285" s="6" t="s">
        <v>36</v>
      </c>
      <c r="D285" s="6" t="s">
        <v>30</v>
      </c>
      <c r="E285" s="6" t="s">
        <v>49</v>
      </c>
      <c r="F285" s="17">
        <v>86203</v>
      </c>
    </row>
    <row r="286" spans="1:6" s="26" customFormat="1" ht="27" customHeight="1">
      <c r="A286" s="12" t="s">
        <v>44</v>
      </c>
      <c r="B286" s="6" t="s">
        <v>230</v>
      </c>
      <c r="C286" s="6"/>
      <c r="D286" s="6"/>
      <c r="E286" s="6"/>
      <c r="F286" s="1">
        <f>SUM(F287:F290)</f>
        <v>34265725.75</v>
      </c>
    </row>
    <row r="287" spans="1:6" s="26" customFormat="1" ht="66.75" customHeight="1">
      <c r="A287" s="12" t="s">
        <v>283</v>
      </c>
      <c r="B287" s="6" t="s">
        <v>231</v>
      </c>
      <c r="C287" s="6" t="s">
        <v>39</v>
      </c>
      <c r="D287" s="6" t="s">
        <v>31</v>
      </c>
      <c r="E287" s="6" t="s">
        <v>50</v>
      </c>
      <c r="F287" s="1">
        <v>3625000</v>
      </c>
    </row>
    <row r="288" spans="1:6" s="26" customFormat="1" ht="42" customHeight="1">
      <c r="A288" s="12" t="s">
        <v>284</v>
      </c>
      <c r="B288" s="6" t="s">
        <v>232</v>
      </c>
      <c r="C288" s="6" t="s">
        <v>39</v>
      </c>
      <c r="D288" s="6" t="s">
        <v>31</v>
      </c>
      <c r="E288" s="6" t="s">
        <v>50</v>
      </c>
      <c r="F288" s="17">
        <v>17567835</v>
      </c>
    </row>
    <row r="289" spans="1:6" s="26" customFormat="1" ht="25.15" customHeight="1">
      <c r="A289" s="12" t="s">
        <v>286</v>
      </c>
      <c r="B289" s="6" t="s">
        <v>235</v>
      </c>
      <c r="C289" s="6" t="s">
        <v>36</v>
      </c>
      <c r="D289" s="6" t="s">
        <v>30</v>
      </c>
      <c r="E289" s="6" t="s">
        <v>50</v>
      </c>
      <c r="F289" s="17">
        <v>10856923.75</v>
      </c>
    </row>
    <row r="290" spans="1:6" s="26" customFormat="1" ht="24.6" customHeight="1">
      <c r="A290" s="12" t="s">
        <v>287</v>
      </c>
      <c r="B290" s="6" t="s">
        <v>236</v>
      </c>
      <c r="C290" s="6" t="s">
        <v>36</v>
      </c>
      <c r="D290" s="6" t="s">
        <v>30</v>
      </c>
      <c r="E290" s="6" t="s">
        <v>50</v>
      </c>
      <c r="F290" s="1">
        <v>2215967</v>
      </c>
    </row>
    <row r="291" spans="1:6" s="26" customFormat="1" ht="17.25" customHeight="1">
      <c r="A291" s="12" t="s">
        <v>92</v>
      </c>
      <c r="B291" s="6" t="s">
        <v>513</v>
      </c>
      <c r="C291" s="6"/>
      <c r="D291" s="6"/>
      <c r="E291" s="6"/>
      <c r="F291" s="1">
        <f>F292</f>
        <v>2521368.82</v>
      </c>
    </row>
    <row r="292" spans="1:6" s="26" customFormat="1" ht="48" customHeight="1">
      <c r="A292" s="12" t="s">
        <v>284</v>
      </c>
      <c r="B292" s="6" t="s">
        <v>512</v>
      </c>
      <c r="C292" s="6" t="s">
        <v>39</v>
      </c>
      <c r="D292" s="6" t="s">
        <v>31</v>
      </c>
      <c r="E292" s="6" t="s">
        <v>50</v>
      </c>
      <c r="F292" s="1">
        <v>2521368.82</v>
      </c>
    </row>
    <row r="293" spans="1:6" s="26" customFormat="1" ht="14.45" customHeight="1">
      <c r="A293" s="7" t="s">
        <v>47</v>
      </c>
      <c r="B293" s="6" t="s">
        <v>237</v>
      </c>
      <c r="C293" s="6"/>
      <c r="D293" s="6"/>
      <c r="E293" s="6"/>
      <c r="F293" s="1">
        <f>SUM(F294:F296)</f>
        <v>14821</v>
      </c>
    </row>
    <row r="294" spans="1:8" s="26" customFormat="1" ht="42.75" customHeight="1">
      <c r="A294" s="7" t="s">
        <v>64</v>
      </c>
      <c r="B294" s="6" t="s">
        <v>244</v>
      </c>
      <c r="C294" s="6" t="s">
        <v>36</v>
      </c>
      <c r="D294" s="6" t="s">
        <v>33</v>
      </c>
      <c r="E294" s="6" t="s">
        <v>48</v>
      </c>
      <c r="F294" s="1">
        <v>0</v>
      </c>
      <c r="G294" s="27"/>
      <c r="H294" s="27"/>
    </row>
    <row r="295" spans="1:8" s="26" customFormat="1" ht="22.5" customHeight="1">
      <c r="A295" s="7" t="s">
        <v>288</v>
      </c>
      <c r="B295" s="6" t="s">
        <v>523</v>
      </c>
      <c r="C295" s="6" t="s">
        <v>36</v>
      </c>
      <c r="D295" s="6" t="s">
        <v>30</v>
      </c>
      <c r="E295" s="6" t="s">
        <v>48</v>
      </c>
      <c r="F295" s="1">
        <v>7249</v>
      </c>
      <c r="G295" s="27"/>
      <c r="H295" s="27"/>
    </row>
    <row r="296" spans="1:8" s="26" customFormat="1" ht="25.5">
      <c r="A296" s="7" t="s">
        <v>289</v>
      </c>
      <c r="B296" s="6" t="s">
        <v>238</v>
      </c>
      <c r="C296" s="6" t="s">
        <v>36</v>
      </c>
      <c r="D296" s="6" t="s">
        <v>30</v>
      </c>
      <c r="E296" s="6" t="s">
        <v>48</v>
      </c>
      <c r="F296" s="1">
        <v>7572</v>
      </c>
      <c r="G296" s="27"/>
      <c r="H296" s="27"/>
    </row>
    <row r="297" spans="1:6" s="26" customFormat="1" ht="21" customHeight="1">
      <c r="A297" s="36" t="s">
        <v>43</v>
      </c>
      <c r="B297" s="6" t="s">
        <v>239</v>
      </c>
      <c r="C297" s="6"/>
      <c r="D297" s="6"/>
      <c r="E297" s="6"/>
      <c r="F297" s="1">
        <f>SUM(F298:F305)</f>
        <v>7784089.130000001</v>
      </c>
    </row>
    <row r="298" spans="1:6" s="26" customFormat="1" ht="81" customHeight="1">
      <c r="A298" s="8" t="s">
        <v>120</v>
      </c>
      <c r="B298" s="6" t="s">
        <v>245</v>
      </c>
      <c r="C298" s="6" t="s">
        <v>36</v>
      </c>
      <c r="D298" s="6" t="s">
        <v>33</v>
      </c>
      <c r="E298" s="6" t="s">
        <v>45</v>
      </c>
      <c r="F298" s="17">
        <v>2346209.37</v>
      </c>
    </row>
    <row r="299" spans="1:6" s="26" customFormat="1" ht="58.5" customHeight="1">
      <c r="A299" s="8" t="s">
        <v>122</v>
      </c>
      <c r="B299" s="6" t="s">
        <v>245</v>
      </c>
      <c r="C299" s="6" t="s">
        <v>36</v>
      </c>
      <c r="D299" s="6" t="s">
        <v>33</v>
      </c>
      <c r="E299" s="6" t="s">
        <v>46</v>
      </c>
      <c r="F299" s="17">
        <v>103311.89</v>
      </c>
    </row>
    <row r="300" spans="1:6" s="26" customFormat="1" ht="54" customHeight="1">
      <c r="A300" s="7" t="s">
        <v>290</v>
      </c>
      <c r="B300" s="6" t="s">
        <v>240</v>
      </c>
      <c r="C300" s="6" t="s">
        <v>36</v>
      </c>
      <c r="D300" s="6" t="s">
        <v>30</v>
      </c>
      <c r="E300" s="6" t="s">
        <v>45</v>
      </c>
      <c r="F300" s="17">
        <v>1480619.98</v>
      </c>
    </row>
    <row r="301" spans="1:6" s="26" customFormat="1" ht="27" customHeight="1">
      <c r="A301" s="7" t="s">
        <v>291</v>
      </c>
      <c r="B301" s="6" t="s">
        <v>240</v>
      </c>
      <c r="C301" s="6" t="s">
        <v>36</v>
      </c>
      <c r="D301" s="6" t="s">
        <v>30</v>
      </c>
      <c r="E301" s="6" t="s">
        <v>46</v>
      </c>
      <c r="F301" s="17">
        <v>113657.68</v>
      </c>
    </row>
    <row r="302" spans="1:6" s="25" customFormat="1" ht="16.9" customHeight="1">
      <c r="A302" s="7" t="s">
        <v>288</v>
      </c>
      <c r="B302" s="6" t="s">
        <v>240</v>
      </c>
      <c r="C302" s="6" t="s">
        <v>36</v>
      </c>
      <c r="D302" s="6" t="s">
        <v>30</v>
      </c>
      <c r="E302" s="6" t="s">
        <v>48</v>
      </c>
      <c r="F302" s="17">
        <v>0</v>
      </c>
    </row>
    <row r="303" spans="1:6" ht="63.75">
      <c r="A303" s="8" t="s">
        <v>292</v>
      </c>
      <c r="B303" s="6" t="s">
        <v>241</v>
      </c>
      <c r="C303" s="6" t="s">
        <v>36</v>
      </c>
      <c r="D303" s="6" t="s">
        <v>30</v>
      </c>
      <c r="E303" s="6" t="s">
        <v>45</v>
      </c>
      <c r="F303" s="17">
        <v>3311937.05</v>
      </c>
    </row>
    <row r="304" spans="1:6" ht="45.75" customHeight="1">
      <c r="A304" s="7" t="s">
        <v>293</v>
      </c>
      <c r="B304" s="6" t="s">
        <v>241</v>
      </c>
      <c r="C304" s="6" t="s">
        <v>36</v>
      </c>
      <c r="D304" s="6" t="s">
        <v>30</v>
      </c>
      <c r="E304" s="6" t="s">
        <v>46</v>
      </c>
      <c r="F304" s="17">
        <v>428353.16</v>
      </c>
    </row>
    <row r="305" spans="1:6" ht="25.5">
      <c r="A305" s="7" t="s">
        <v>289</v>
      </c>
      <c r="B305" s="6" t="s">
        <v>241</v>
      </c>
      <c r="C305" s="6" t="s">
        <v>36</v>
      </c>
      <c r="D305" s="6" t="s">
        <v>30</v>
      </c>
      <c r="E305" s="6" t="s">
        <v>48</v>
      </c>
      <c r="F305" s="17">
        <v>0</v>
      </c>
    </row>
    <row r="306" spans="1:6" ht="25.5">
      <c r="A306" s="14" t="s">
        <v>372</v>
      </c>
      <c r="B306" s="5" t="s">
        <v>139</v>
      </c>
      <c r="C306" s="6"/>
      <c r="D306" s="6"/>
      <c r="E306" s="6"/>
      <c r="F306" s="3">
        <f>SUM(F307+F309)</f>
        <v>837103</v>
      </c>
    </row>
    <row r="307" spans="1:6" ht="17.45" customHeight="1">
      <c r="A307" s="10" t="s">
        <v>22</v>
      </c>
      <c r="B307" s="6" t="s">
        <v>306</v>
      </c>
      <c r="C307" s="6"/>
      <c r="D307" s="6"/>
      <c r="E307" s="6"/>
      <c r="F307" s="1">
        <f>SUM(F308)</f>
        <v>50000</v>
      </c>
    </row>
    <row r="308" spans="1:6" ht="28.15" customHeight="1">
      <c r="A308" s="12" t="s">
        <v>294</v>
      </c>
      <c r="B308" s="6" t="s">
        <v>307</v>
      </c>
      <c r="C308" s="6" t="s">
        <v>39</v>
      </c>
      <c r="D308" s="6" t="s">
        <v>39</v>
      </c>
      <c r="E308" s="6" t="s">
        <v>50</v>
      </c>
      <c r="F308" s="1">
        <v>50000</v>
      </c>
    </row>
    <row r="309" spans="1:6" ht="29.25" customHeight="1">
      <c r="A309" s="7" t="s">
        <v>112</v>
      </c>
      <c r="B309" s="6" t="s">
        <v>303</v>
      </c>
      <c r="C309" s="6"/>
      <c r="D309" s="6"/>
      <c r="E309" s="6"/>
      <c r="F309" s="1">
        <f>SUM(F310:F315)</f>
        <v>787103</v>
      </c>
    </row>
    <row r="310" spans="1:6" ht="56.25" customHeight="1">
      <c r="A310" s="8" t="s">
        <v>560</v>
      </c>
      <c r="B310" s="6" t="s">
        <v>421</v>
      </c>
      <c r="C310" s="6" t="s">
        <v>36</v>
      </c>
      <c r="D310" s="6" t="s">
        <v>30</v>
      </c>
      <c r="E310" s="6" t="s">
        <v>50</v>
      </c>
      <c r="F310" s="1">
        <v>0</v>
      </c>
    </row>
    <row r="311" spans="1:6" ht="51">
      <c r="A311" s="12" t="s">
        <v>373</v>
      </c>
      <c r="B311" s="6" t="s">
        <v>501</v>
      </c>
      <c r="C311" s="6" t="s">
        <v>41</v>
      </c>
      <c r="D311" s="6" t="s">
        <v>31</v>
      </c>
      <c r="E311" s="6" t="s">
        <v>50</v>
      </c>
      <c r="F311" s="1">
        <v>60000</v>
      </c>
    </row>
    <row r="312" spans="1:6" ht="52.5" customHeight="1">
      <c r="A312" s="12" t="s">
        <v>104</v>
      </c>
      <c r="B312" s="6" t="s">
        <v>247</v>
      </c>
      <c r="C312" s="6" t="s">
        <v>246</v>
      </c>
      <c r="D312" s="6" t="s">
        <v>32</v>
      </c>
      <c r="E312" s="6" t="s">
        <v>50</v>
      </c>
      <c r="F312" s="1">
        <v>130000</v>
      </c>
    </row>
    <row r="313" spans="1:6" ht="43.5" customHeight="1">
      <c r="A313" s="43" t="s">
        <v>554</v>
      </c>
      <c r="B313" s="6" t="s">
        <v>553</v>
      </c>
      <c r="C313" s="6" t="s">
        <v>33</v>
      </c>
      <c r="D313" s="6" t="s">
        <v>38</v>
      </c>
      <c r="E313" s="6" t="s">
        <v>50</v>
      </c>
      <c r="F313" s="1">
        <v>0</v>
      </c>
    </row>
    <row r="314" spans="1:10" ht="26.45" customHeight="1">
      <c r="A314" s="12" t="s">
        <v>115</v>
      </c>
      <c r="B314" s="6" t="s">
        <v>304</v>
      </c>
      <c r="C314" s="6" t="s">
        <v>37</v>
      </c>
      <c r="D314" s="6" t="s">
        <v>34</v>
      </c>
      <c r="E314" s="6" t="s">
        <v>50</v>
      </c>
      <c r="F314" s="1">
        <v>521882</v>
      </c>
      <c r="G314" s="27"/>
      <c r="H314" s="27"/>
      <c r="I314" s="27"/>
      <c r="J314" s="27"/>
    </row>
    <row r="315" spans="1:10" ht="53.25" customHeight="1">
      <c r="A315" s="12" t="s">
        <v>105</v>
      </c>
      <c r="B315" s="6" t="s">
        <v>305</v>
      </c>
      <c r="C315" s="6" t="s">
        <v>37</v>
      </c>
      <c r="D315" s="6" t="s">
        <v>34</v>
      </c>
      <c r="E315" s="6" t="s">
        <v>50</v>
      </c>
      <c r="F315" s="1">
        <v>75221</v>
      </c>
      <c r="G315" s="27"/>
      <c r="H315" s="27"/>
      <c r="I315" s="19"/>
      <c r="J315" s="19"/>
    </row>
    <row r="316" spans="1:10" ht="25.5">
      <c r="A316" s="14" t="s">
        <v>391</v>
      </c>
      <c r="B316" s="5" t="s">
        <v>392</v>
      </c>
      <c r="C316" s="6"/>
      <c r="D316" s="6"/>
      <c r="E316" s="6"/>
      <c r="F316" s="3">
        <f>F317</f>
        <v>4769061.46</v>
      </c>
      <c r="G316" s="27"/>
      <c r="H316" s="27"/>
      <c r="I316" s="19"/>
      <c r="J316" s="19"/>
    </row>
    <row r="317" spans="1:10" ht="15.75" customHeight="1">
      <c r="A317" s="12" t="s">
        <v>503</v>
      </c>
      <c r="B317" s="6" t="s">
        <v>502</v>
      </c>
      <c r="C317" s="6"/>
      <c r="D317" s="6"/>
      <c r="E317" s="6"/>
      <c r="F317" s="1">
        <f>F318</f>
        <v>4769061.46</v>
      </c>
      <c r="G317" s="27"/>
      <c r="H317" s="27"/>
      <c r="I317" s="19"/>
      <c r="J317" s="19"/>
    </row>
    <row r="318" spans="1:10" ht="30" customHeight="1">
      <c r="A318" s="12" t="s">
        <v>390</v>
      </c>
      <c r="B318" s="6" t="s">
        <v>504</v>
      </c>
      <c r="C318" s="6" t="s">
        <v>38</v>
      </c>
      <c r="D318" s="6" t="s">
        <v>31</v>
      </c>
      <c r="E318" s="6" t="s">
        <v>46</v>
      </c>
      <c r="F318" s="1">
        <v>4769061.46</v>
      </c>
      <c r="G318" s="27"/>
      <c r="H318" s="27"/>
      <c r="I318" s="19"/>
      <c r="J318" s="19"/>
    </row>
    <row r="319" spans="1:10" ht="21" customHeight="1">
      <c r="A319" s="37" t="s">
        <v>375</v>
      </c>
      <c r="B319" s="5" t="s">
        <v>374</v>
      </c>
      <c r="C319" s="6"/>
      <c r="D319" s="6"/>
      <c r="E319" s="6"/>
      <c r="F319" s="3">
        <f>F320+F325</f>
        <v>628787</v>
      </c>
      <c r="G319" s="27"/>
      <c r="H319" s="27"/>
      <c r="I319" s="19"/>
      <c r="J319" s="19"/>
    </row>
    <row r="320" spans="1:10" ht="12.75">
      <c r="A320" s="12" t="s">
        <v>92</v>
      </c>
      <c r="B320" s="6" t="s">
        <v>376</v>
      </c>
      <c r="C320" s="6"/>
      <c r="D320" s="6"/>
      <c r="E320" s="6"/>
      <c r="F320" s="1">
        <f>SUM(F321:F324)</f>
        <v>575087</v>
      </c>
      <c r="G320" s="27"/>
      <c r="H320" s="27"/>
      <c r="I320" s="19"/>
      <c r="J320" s="19"/>
    </row>
    <row r="321" spans="1:10" ht="56.25" customHeight="1">
      <c r="A321" s="12" t="s">
        <v>423</v>
      </c>
      <c r="B321" s="6" t="s">
        <v>422</v>
      </c>
      <c r="C321" s="6" t="s">
        <v>39</v>
      </c>
      <c r="D321" s="6" t="s">
        <v>30</v>
      </c>
      <c r="E321" s="6" t="s">
        <v>50</v>
      </c>
      <c r="F321" s="17">
        <v>408100</v>
      </c>
      <c r="G321" s="27"/>
      <c r="H321" s="27"/>
      <c r="I321" s="19"/>
      <c r="J321" s="19"/>
    </row>
    <row r="322" spans="1:10" ht="38.25" customHeight="1">
      <c r="A322" s="12" t="s">
        <v>378</v>
      </c>
      <c r="B322" s="6" t="s">
        <v>377</v>
      </c>
      <c r="C322" s="6" t="s">
        <v>39</v>
      </c>
      <c r="D322" s="6" t="s">
        <v>31</v>
      </c>
      <c r="E322" s="6" t="s">
        <v>50</v>
      </c>
      <c r="F322" s="1">
        <v>30000</v>
      </c>
      <c r="G322" s="27"/>
      <c r="H322" s="27"/>
      <c r="I322" s="19"/>
      <c r="J322" s="19"/>
    </row>
    <row r="323" spans="1:10" ht="36" customHeight="1">
      <c r="A323" s="12" t="s">
        <v>378</v>
      </c>
      <c r="B323" s="6" t="s">
        <v>377</v>
      </c>
      <c r="C323" s="6" t="s">
        <v>36</v>
      </c>
      <c r="D323" s="6" t="s">
        <v>30</v>
      </c>
      <c r="E323" s="6" t="s">
        <v>50</v>
      </c>
      <c r="F323" s="1">
        <v>76987</v>
      </c>
      <c r="G323" s="27"/>
      <c r="H323" s="27"/>
      <c r="I323" s="19"/>
      <c r="J323" s="19"/>
    </row>
    <row r="324" spans="1:10" ht="42" customHeight="1">
      <c r="A324" s="12" t="s">
        <v>378</v>
      </c>
      <c r="B324" s="6" t="s">
        <v>377</v>
      </c>
      <c r="C324" s="6" t="s">
        <v>41</v>
      </c>
      <c r="D324" s="6" t="s">
        <v>32</v>
      </c>
      <c r="E324" s="6" t="s">
        <v>50</v>
      </c>
      <c r="F324" s="1">
        <v>60000</v>
      </c>
      <c r="G324" s="27"/>
      <c r="H324" s="27"/>
      <c r="I324" s="19"/>
      <c r="J324" s="19"/>
    </row>
    <row r="325" spans="1:10" ht="18.75" customHeight="1">
      <c r="A325" s="12" t="s">
        <v>43</v>
      </c>
      <c r="B325" s="6" t="s">
        <v>424</v>
      </c>
      <c r="C325" s="6"/>
      <c r="D325" s="6"/>
      <c r="E325" s="6"/>
      <c r="F325" s="1">
        <f>F326</f>
        <v>53700</v>
      </c>
      <c r="G325" s="27"/>
      <c r="H325" s="27"/>
      <c r="I325" s="19"/>
      <c r="J325" s="19"/>
    </row>
    <row r="326" spans="1:10" ht="44.25" customHeight="1">
      <c r="A326" s="12" t="s">
        <v>425</v>
      </c>
      <c r="B326" s="6" t="s">
        <v>426</v>
      </c>
      <c r="C326" s="6" t="s">
        <v>36</v>
      </c>
      <c r="D326" s="6" t="s">
        <v>30</v>
      </c>
      <c r="E326" s="6" t="s">
        <v>46</v>
      </c>
      <c r="F326" s="1">
        <v>53700</v>
      </c>
      <c r="G326" s="27"/>
      <c r="H326" s="27"/>
      <c r="I326" s="19"/>
      <c r="J326" s="19"/>
    </row>
    <row r="327" spans="1:10" ht="44.25" customHeight="1">
      <c r="A327" s="14" t="s">
        <v>427</v>
      </c>
      <c r="B327" s="5" t="s">
        <v>428</v>
      </c>
      <c r="C327" s="6"/>
      <c r="D327" s="6"/>
      <c r="E327" s="6"/>
      <c r="F327" s="3">
        <f>F328+F330</f>
        <v>0</v>
      </c>
      <c r="G327" s="27"/>
      <c r="H327" s="27"/>
      <c r="I327" s="19"/>
      <c r="J327" s="19"/>
    </row>
    <row r="328" spans="1:10" ht="21" customHeight="1">
      <c r="A328" s="12" t="s">
        <v>22</v>
      </c>
      <c r="B328" s="6" t="s">
        <v>429</v>
      </c>
      <c r="C328" s="6"/>
      <c r="D328" s="6"/>
      <c r="E328" s="6"/>
      <c r="F328" s="1">
        <f>F329</f>
        <v>0</v>
      </c>
      <c r="G328" s="27"/>
      <c r="H328" s="27"/>
      <c r="I328" s="19"/>
      <c r="J328" s="19"/>
    </row>
    <row r="329" spans="1:10" ht="41.25" customHeight="1">
      <c r="A329" s="12" t="s">
        <v>431</v>
      </c>
      <c r="B329" s="6" t="s">
        <v>430</v>
      </c>
      <c r="C329" s="6" t="s">
        <v>33</v>
      </c>
      <c r="D329" s="6" t="s">
        <v>35</v>
      </c>
      <c r="E329" s="6" t="s">
        <v>46</v>
      </c>
      <c r="F329" s="1">
        <v>0</v>
      </c>
      <c r="G329" s="27"/>
      <c r="H329" s="27"/>
      <c r="I329" s="19"/>
      <c r="J329" s="19"/>
    </row>
    <row r="330" spans="1:10" ht="34.5" customHeight="1">
      <c r="A330" s="7" t="s">
        <v>112</v>
      </c>
      <c r="B330" s="6" t="s">
        <v>561</v>
      </c>
      <c r="C330" s="6"/>
      <c r="D330" s="6"/>
      <c r="E330" s="6"/>
      <c r="F330" s="1">
        <f>F331</f>
        <v>0</v>
      </c>
      <c r="G330" s="27"/>
      <c r="H330" s="27"/>
      <c r="I330" s="19"/>
      <c r="J330" s="19"/>
    </row>
    <row r="331" spans="1:10" ht="45.75" customHeight="1">
      <c r="A331" s="12" t="s">
        <v>563</v>
      </c>
      <c r="B331" s="6" t="s">
        <v>562</v>
      </c>
      <c r="C331" s="6" t="s">
        <v>33</v>
      </c>
      <c r="D331" s="6" t="s">
        <v>38</v>
      </c>
      <c r="E331" s="6" t="s">
        <v>50</v>
      </c>
      <c r="F331" s="1">
        <v>0</v>
      </c>
      <c r="G331" s="27"/>
      <c r="H331" s="27"/>
      <c r="I331" s="19"/>
      <c r="J331" s="19"/>
    </row>
    <row r="332" spans="1:8" ht="12.75">
      <c r="A332" s="9" t="s">
        <v>56</v>
      </c>
      <c r="B332" s="5" t="s">
        <v>55</v>
      </c>
      <c r="C332" s="6"/>
      <c r="D332" s="6"/>
      <c r="E332" s="6"/>
      <c r="F332" s="3">
        <f>F333+F366</f>
        <v>36424647.21</v>
      </c>
      <c r="G332" s="19"/>
      <c r="H332" s="19"/>
    </row>
    <row r="333" spans="1:6" ht="12.75">
      <c r="A333" s="7" t="s">
        <v>57</v>
      </c>
      <c r="B333" s="6" t="s">
        <v>58</v>
      </c>
      <c r="C333" s="6"/>
      <c r="D333" s="6"/>
      <c r="E333" s="6"/>
      <c r="F333" s="1">
        <f>SUM(F334:F365)</f>
        <v>36233179.76</v>
      </c>
    </row>
    <row r="334" spans="1:6" ht="12.75">
      <c r="A334" s="7" t="s">
        <v>301</v>
      </c>
      <c r="B334" s="6" t="s">
        <v>249</v>
      </c>
      <c r="C334" s="6" t="s">
        <v>30</v>
      </c>
      <c r="D334" s="6" t="s">
        <v>33</v>
      </c>
      <c r="E334" s="6" t="s">
        <v>48</v>
      </c>
      <c r="F334" s="1">
        <v>82987.13</v>
      </c>
    </row>
    <row r="335" spans="1:6" ht="12.75">
      <c r="A335" s="7" t="s">
        <v>301</v>
      </c>
      <c r="B335" s="6" t="s">
        <v>249</v>
      </c>
      <c r="C335" s="6" t="s">
        <v>30</v>
      </c>
      <c r="D335" s="6" t="s">
        <v>42</v>
      </c>
      <c r="E335" s="6" t="s">
        <v>48</v>
      </c>
      <c r="F335" s="1">
        <v>1435503.69</v>
      </c>
    </row>
    <row r="336" spans="1:6" ht="12.75">
      <c r="A336" s="7" t="s">
        <v>301</v>
      </c>
      <c r="B336" s="6" t="s">
        <v>249</v>
      </c>
      <c r="C336" s="6" t="s">
        <v>33</v>
      </c>
      <c r="D336" s="6" t="s">
        <v>38</v>
      </c>
      <c r="E336" s="6" t="s">
        <v>48</v>
      </c>
      <c r="F336" s="1">
        <v>43213.06</v>
      </c>
    </row>
    <row r="337" spans="1:6" ht="12.75">
      <c r="A337" s="7" t="s">
        <v>301</v>
      </c>
      <c r="B337" s="6" t="s">
        <v>249</v>
      </c>
      <c r="C337" s="6" t="s">
        <v>38</v>
      </c>
      <c r="D337" s="6" t="s">
        <v>31</v>
      </c>
      <c r="E337" s="6" t="s">
        <v>48</v>
      </c>
      <c r="F337" s="1">
        <v>663634.31</v>
      </c>
    </row>
    <row r="338" spans="1:6" ht="12.75">
      <c r="A338" s="7" t="s">
        <v>301</v>
      </c>
      <c r="B338" s="6" t="s">
        <v>249</v>
      </c>
      <c r="C338" s="6" t="s">
        <v>39</v>
      </c>
      <c r="D338" s="6" t="s">
        <v>35</v>
      </c>
      <c r="E338" s="6" t="s">
        <v>48</v>
      </c>
      <c r="F338" s="1">
        <v>703142.63</v>
      </c>
    </row>
    <row r="339" spans="1:6" ht="12.75">
      <c r="A339" s="7" t="s">
        <v>301</v>
      </c>
      <c r="B339" s="6" t="s">
        <v>249</v>
      </c>
      <c r="C339" s="6" t="s">
        <v>37</v>
      </c>
      <c r="D339" s="6" t="s">
        <v>34</v>
      </c>
      <c r="E339" s="6" t="s">
        <v>48</v>
      </c>
      <c r="F339" s="1">
        <v>2000</v>
      </c>
    </row>
    <row r="340" spans="1:6" ht="25.5">
      <c r="A340" s="7" t="s">
        <v>565</v>
      </c>
      <c r="B340" s="6" t="s">
        <v>564</v>
      </c>
      <c r="C340" s="6" t="s">
        <v>30</v>
      </c>
      <c r="D340" s="6" t="s">
        <v>42</v>
      </c>
      <c r="E340" s="6" t="s">
        <v>46</v>
      </c>
      <c r="F340" s="1">
        <v>0</v>
      </c>
    </row>
    <row r="341" spans="1:6" ht="51">
      <c r="A341" s="8" t="s">
        <v>382</v>
      </c>
      <c r="B341" s="6" t="s">
        <v>505</v>
      </c>
      <c r="C341" s="6" t="s">
        <v>30</v>
      </c>
      <c r="D341" s="6" t="s">
        <v>506</v>
      </c>
      <c r="E341" s="6" t="s">
        <v>45</v>
      </c>
      <c r="F341" s="1">
        <v>305960.44</v>
      </c>
    </row>
    <row r="342" spans="1:6" ht="38.25">
      <c r="A342" s="8" t="s">
        <v>383</v>
      </c>
      <c r="B342" s="6" t="s">
        <v>505</v>
      </c>
      <c r="C342" s="6" t="s">
        <v>30</v>
      </c>
      <c r="D342" s="6" t="s">
        <v>506</v>
      </c>
      <c r="E342" s="6" t="s">
        <v>46</v>
      </c>
      <c r="F342" s="1">
        <v>25200.41</v>
      </c>
    </row>
    <row r="343" spans="1:6" ht="12.75">
      <c r="A343" s="7" t="s">
        <v>16</v>
      </c>
      <c r="B343" s="6" t="s">
        <v>114</v>
      </c>
      <c r="C343" s="6" t="s">
        <v>30</v>
      </c>
      <c r="D343" s="6" t="s">
        <v>41</v>
      </c>
      <c r="E343" s="6" t="s">
        <v>48</v>
      </c>
      <c r="F343" s="1">
        <v>0</v>
      </c>
    </row>
    <row r="344" spans="1:6" ht="38.25">
      <c r="A344" s="7" t="s">
        <v>296</v>
      </c>
      <c r="B344" s="6" t="s">
        <v>507</v>
      </c>
      <c r="C344" s="6" t="s">
        <v>30</v>
      </c>
      <c r="D344" s="6" t="s">
        <v>33</v>
      </c>
      <c r="E344" s="6" t="s">
        <v>46</v>
      </c>
      <c r="F344" s="1">
        <v>79500</v>
      </c>
    </row>
    <row r="345" spans="1:6" ht="51">
      <c r="A345" s="7" t="s">
        <v>61</v>
      </c>
      <c r="B345" s="6" t="s">
        <v>60</v>
      </c>
      <c r="C345" s="6" t="s">
        <v>30</v>
      </c>
      <c r="D345" s="6" t="s">
        <v>32</v>
      </c>
      <c r="E345" s="6" t="s">
        <v>45</v>
      </c>
      <c r="F345" s="1">
        <v>884300.95</v>
      </c>
    </row>
    <row r="346" spans="1:6" ht="63.75">
      <c r="A346" s="8" t="s">
        <v>62</v>
      </c>
      <c r="B346" s="6" t="s">
        <v>59</v>
      </c>
      <c r="C346" s="6" t="s">
        <v>30</v>
      </c>
      <c r="D346" s="6" t="s">
        <v>31</v>
      </c>
      <c r="E346" s="6" t="s">
        <v>45</v>
      </c>
      <c r="F346" s="17">
        <v>2383333.23</v>
      </c>
    </row>
    <row r="347" spans="1:6" ht="38.25">
      <c r="A347" s="7" t="s">
        <v>63</v>
      </c>
      <c r="B347" s="6" t="s">
        <v>59</v>
      </c>
      <c r="C347" s="6" t="s">
        <v>30</v>
      </c>
      <c r="D347" s="6" t="s">
        <v>31</v>
      </c>
      <c r="E347" s="6" t="s">
        <v>46</v>
      </c>
      <c r="F347" s="17">
        <v>727947.91</v>
      </c>
    </row>
    <row r="348" spans="1:8" ht="38.25">
      <c r="A348" s="7" t="s">
        <v>295</v>
      </c>
      <c r="B348" s="6" t="s">
        <v>59</v>
      </c>
      <c r="C348" s="6" t="s">
        <v>30</v>
      </c>
      <c r="D348" s="6" t="s">
        <v>31</v>
      </c>
      <c r="E348" s="6" t="s">
        <v>48</v>
      </c>
      <c r="F348" s="1">
        <v>9549</v>
      </c>
      <c r="G348" s="27"/>
      <c r="H348" s="28"/>
    </row>
    <row r="349" spans="1:8" ht="51">
      <c r="A349" s="8" t="s">
        <v>117</v>
      </c>
      <c r="B349" s="6" t="s">
        <v>59</v>
      </c>
      <c r="C349" s="6" t="s">
        <v>30</v>
      </c>
      <c r="D349" s="6" t="s">
        <v>33</v>
      </c>
      <c r="E349" s="6" t="s">
        <v>45</v>
      </c>
      <c r="F349" s="17">
        <v>14094865.46</v>
      </c>
      <c r="G349" s="27"/>
      <c r="H349" s="28"/>
    </row>
    <row r="350" spans="1:8" ht="42" customHeight="1">
      <c r="A350" s="7" t="s">
        <v>524</v>
      </c>
      <c r="B350" s="6" t="s">
        <v>59</v>
      </c>
      <c r="C350" s="6" t="s">
        <v>30</v>
      </c>
      <c r="D350" s="6" t="s">
        <v>33</v>
      </c>
      <c r="E350" s="6" t="s">
        <v>46</v>
      </c>
      <c r="F350" s="17">
        <v>3795840.23</v>
      </c>
      <c r="G350" s="29"/>
      <c r="H350" s="28"/>
    </row>
    <row r="351" spans="1:8" ht="45" customHeight="1">
      <c r="A351" s="7" t="s">
        <v>525</v>
      </c>
      <c r="B351" s="6" t="s">
        <v>59</v>
      </c>
      <c r="C351" s="6" t="s">
        <v>30</v>
      </c>
      <c r="D351" s="6" t="s">
        <v>33</v>
      </c>
      <c r="E351" s="6" t="s">
        <v>49</v>
      </c>
      <c r="F351" s="17">
        <v>165596</v>
      </c>
      <c r="G351" s="29"/>
      <c r="H351" s="28"/>
    </row>
    <row r="352" spans="1:8" ht="38.25">
      <c r="A352" s="7" t="s">
        <v>526</v>
      </c>
      <c r="B352" s="6" t="s">
        <v>59</v>
      </c>
      <c r="C352" s="6" t="s">
        <v>30</v>
      </c>
      <c r="D352" s="6" t="s">
        <v>33</v>
      </c>
      <c r="E352" s="6" t="s">
        <v>48</v>
      </c>
      <c r="F352" s="17">
        <v>388276.63</v>
      </c>
      <c r="G352" s="27"/>
      <c r="H352" s="27"/>
    </row>
    <row r="353" spans="1:6" ht="63.75">
      <c r="A353" s="8" t="s">
        <v>62</v>
      </c>
      <c r="B353" s="6" t="s">
        <v>59</v>
      </c>
      <c r="C353" s="6" t="s">
        <v>30</v>
      </c>
      <c r="D353" s="6" t="s">
        <v>34</v>
      </c>
      <c r="E353" s="6" t="s">
        <v>45</v>
      </c>
      <c r="F353" s="17">
        <v>1214760.7</v>
      </c>
    </row>
    <row r="354" spans="1:7" ht="38.25">
      <c r="A354" s="7" t="s">
        <v>63</v>
      </c>
      <c r="B354" s="6" t="s">
        <v>59</v>
      </c>
      <c r="C354" s="6" t="s">
        <v>30</v>
      </c>
      <c r="D354" s="6" t="s">
        <v>34</v>
      </c>
      <c r="E354" s="6" t="s">
        <v>46</v>
      </c>
      <c r="F354" s="17">
        <v>64010.3</v>
      </c>
      <c r="G354" s="31"/>
    </row>
    <row r="355" spans="1:6" ht="38.25">
      <c r="A355" s="7" t="s">
        <v>64</v>
      </c>
      <c r="B355" s="6" t="s">
        <v>59</v>
      </c>
      <c r="C355" s="6" t="s">
        <v>30</v>
      </c>
      <c r="D355" s="6" t="s">
        <v>34</v>
      </c>
      <c r="E355" s="6" t="s">
        <v>48</v>
      </c>
      <c r="F355" s="1">
        <v>10000</v>
      </c>
    </row>
    <row r="356" spans="1:6" ht="51">
      <c r="A356" s="8" t="s">
        <v>66</v>
      </c>
      <c r="B356" s="6" t="s">
        <v>65</v>
      </c>
      <c r="C356" s="6" t="s">
        <v>30</v>
      </c>
      <c r="D356" s="6" t="s">
        <v>31</v>
      </c>
      <c r="E356" s="6" t="s">
        <v>45</v>
      </c>
      <c r="F356" s="1">
        <v>1001870.16</v>
      </c>
    </row>
    <row r="357" spans="1:6" ht="51">
      <c r="A357" s="8" t="s">
        <v>117</v>
      </c>
      <c r="B357" s="6" t="s">
        <v>508</v>
      </c>
      <c r="C357" s="6" t="s">
        <v>30</v>
      </c>
      <c r="D357" s="6" t="s">
        <v>33</v>
      </c>
      <c r="E357" s="6" t="s">
        <v>45</v>
      </c>
      <c r="F357" s="1">
        <v>215475.59</v>
      </c>
    </row>
    <row r="358" spans="1:6" ht="25.5">
      <c r="A358" s="7" t="s">
        <v>299</v>
      </c>
      <c r="B358" s="6" t="s">
        <v>508</v>
      </c>
      <c r="C358" s="6" t="s">
        <v>30</v>
      </c>
      <c r="D358" s="6" t="s">
        <v>33</v>
      </c>
      <c r="E358" s="6" t="s">
        <v>46</v>
      </c>
      <c r="F358" s="1">
        <v>53024.41</v>
      </c>
    </row>
    <row r="359" spans="1:6" ht="60" customHeight="1">
      <c r="A359" s="8" t="s">
        <v>21</v>
      </c>
      <c r="B359" s="6" t="s">
        <v>74</v>
      </c>
      <c r="C359" s="6" t="s">
        <v>30</v>
      </c>
      <c r="D359" s="6" t="s">
        <v>34</v>
      </c>
      <c r="E359" s="6" t="s">
        <v>45</v>
      </c>
      <c r="F359" s="1">
        <v>722138.18</v>
      </c>
    </row>
    <row r="360" spans="1:6" ht="60" customHeight="1">
      <c r="A360" s="8" t="s">
        <v>381</v>
      </c>
      <c r="B360" s="6" t="s">
        <v>380</v>
      </c>
      <c r="C360" s="6" t="s">
        <v>30</v>
      </c>
      <c r="D360" s="6" t="s">
        <v>38</v>
      </c>
      <c r="E360" s="6" t="s">
        <v>46</v>
      </c>
      <c r="F360" s="1">
        <v>2709</v>
      </c>
    </row>
    <row r="361" spans="1:6" ht="98.25" customHeight="1">
      <c r="A361" s="8" t="s">
        <v>118</v>
      </c>
      <c r="B361" s="6" t="s">
        <v>248</v>
      </c>
      <c r="C361" s="6" t="s">
        <v>31</v>
      </c>
      <c r="D361" s="6" t="s">
        <v>33</v>
      </c>
      <c r="E361" s="6" t="s">
        <v>45</v>
      </c>
      <c r="F361" s="17">
        <v>1748061.03</v>
      </c>
    </row>
    <row r="362" spans="1:7" ht="76.5">
      <c r="A362" s="8" t="s">
        <v>300</v>
      </c>
      <c r="B362" s="6" t="s">
        <v>248</v>
      </c>
      <c r="C362" s="6" t="s">
        <v>31</v>
      </c>
      <c r="D362" s="6" t="s">
        <v>33</v>
      </c>
      <c r="E362" s="6" t="s">
        <v>46</v>
      </c>
      <c r="F362" s="17">
        <v>183947.9</v>
      </c>
      <c r="G362" s="31"/>
    </row>
    <row r="363" spans="1:6" ht="93.75" customHeight="1">
      <c r="A363" s="8" t="s">
        <v>343</v>
      </c>
      <c r="B363" s="6" t="s">
        <v>379</v>
      </c>
      <c r="C363" s="6" t="s">
        <v>30</v>
      </c>
      <c r="D363" s="6" t="s">
        <v>33</v>
      </c>
      <c r="E363" s="6" t="s">
        <v>45</v>
      </c>
      <c r="F363" s="16">
        <v>5151931.41</v>
      </c>
    </row>
    <row r="364" spans="1:6" ht="69" customHeight="1">
      <c r="A364" s="8" t="s">
        <v>297</v>
      </c>
      <c r="B364" s="6" t="s">
        <v>509</v>
      </c>
      <c r="C364" s="6" t="s">
        <v>30</v>
      </c>
      <c r="D364" s="6" t="s">
        <v>33</v>
      </c>
      <c r="E364" s="6" t="s">
        <v>45</v>
      </c>
      <c r="F364" s="16">
        <v>70810.76</v>
      </c>
    </row>
    <row r="365" spans="1:6" ht="41.25" customHeight="1">
      <c r="A365" s="7" t="s">
        <v>298</v>
      </c>
      <c r="B365" s="6" t="s">
        <v>509</v>
      </c>
      <c r="C365" s="6" t="s">
        <v>30</v>
      </c>
      <c r="D365" s="6" t="s">
        <v>33</v>
      </c>
      <c r="E365" s="6" t="s">
        <v>46</v>
      </c>
      <c r="F365" s="16">
        <v>3589.24</v>
      </c>
    </row>
    <row r="366" spans="1:6" ht="12.75">
      <c r="A366" s="8" t="s">
        <v>47</v>
      </c>
      <c r="B366" s="6" t="s">
        <v>67</v>
      </c>
      <c r="C366" s="6"/>
      <c r="D366" s="6"/>
      <c r="E366" s="6"/>
      <c r="F366" s="1">
        <f>F367</f>
        <v>191467.45</v>
      </c>
    </row>
    <row r="367" spans="1:6" ht="38.25">
      <c r="A367" s="7" t="s">
        <v>64</v>
      </c>
      <c r="B367" s="6" t="s">
        <v>68</v>
      </c>
      <c r="C367" s="6" t="s">
        <v>30</v>
      </c>
      <c r="D367" s="6" t="s">
        <v>33</v>
      </c>
      <c r="E367" s="6" t="s">
        <v>48</v>
      </c>
      <c r="F367" s="1">
        <v>191467.45</v>
      </c>
    </row>
  </sheetData>
  <mergeCells count="3">
    <mergeCell ref="A3:F3"/>
    <mergeCell ref="A2:F2"/>
    <mergeCell ref="B1:F1"/>
  </mergeCells>
  <printOptions/>
  <pageMargins left="0.4330708661417323" right="0.1968503937007874" top="0.1968503937007874" bottom="0.1968503937007874" header="0.1968503937007874" footer="0.11811023622047245"/>
  <pageSetup fitToHeight="104" fitToWidth="1" horizontalDpi="600" verticalDpi="600" orientation="portrait" paperSize="9" scale="93" r:id="rId3"/>
  <headerFooter alignWithMargins="0">
    <oddHeader>&amp;C&amp;P</oddHead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feu-bud</dc:creator>
  <cp:keywords/>
  <dc:description/>
  <cp:lastModifiedBy>КошельНЕ</cp:lastModifiedBy>
  <cp:lastPrinted>2019-10-18T04:52:49Z</cp:lastPrinted>
  <dcterms:created xsi:type="dcterms:W3CDTF">2008-10-16T09:22:50Z</dcterms:created>
  <dcterms:modified xsi:type="dcterms:W3CDTF">2019-10-18T06:02:27Z</dcterms:modified>
  <cp:category/>
  <cp:version/>
  <cp:contentType/>
  <cp:contentStatus/>
</cp:coreProperties>
</file>